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85" yWindow="65506" windowWidth="9255" windowHeight="11160" firstSheet="16" activeTab="26"/>
  </bookViews>
  <sheets>
    <sheet name="附表1-1" sheetId="1" r:id="rId1"/>
    <sheet name="附表1-2" sheetId="2" r:id="rId2"/>
    <sheet name="附表1-3 " sheetId="3" r:id="rId3"/>
    <sheet name="附表1-4" sheetId="4" r:id="rId4"/>
    <sheet name="附表1-5" sheetId="5" r:id="rId5"/>
    <sheet name="附表1-6 " sheetId="6" r:id="rId6"/>
    <sheet name="附表1-7" sheetId="7" r:id="rId7"/>
    <sheet name="附表1-8" sheetId="8" r:id="rId8"/>
    <sheet name="附表1-9" sheetId="9" r:id="rId9"/>
    <sheet name="附表1-10" sheetId="10" r:id="rId10"/>
    <sheet name="附表1-11" sheetId="11" r:id="rId11"/>
    <sheet name="附表1-12 " sheetId="12" r:id="rId12"/>
    <sheet name="附表1-13 " sheetId="13" r:id="rId13"/>
    <sheet name="附表1-14" sheetId="14" r:id="rId14"/>
    <sheet name="附表1-15" sheetId="15" r:id="rId15"/>
    <sheet name="附表1-16" sheetId="16" r:id="rId16"/>
    <sheet name="附表1-17" sheetId="17" r:id="rId17"/>
    <sheet name="附表1-18" sheetId="18" r:id="rId18"/>
    <sheet name="附表1-19" sheetId="19" r:id="rId19"/>
    <sheet name="附表1-20" sheetId="20" r:id="rId20"/>
    <sheet name="附表1-21" sheetId="21" r:id="rId21"/>
    <sheet name="附表1-22" sheetId="22" r:id="rId22"/>
    <sheet name="附表1-23" sheetId="23" r:id="rId23"/>
    <sheet name="附表1-24" sheetId="24" r:id="rId24"/>
    <sheet name="附表1-25" sheetId="25" r:id="rId25"/>
    <sheet name="附表1-26" sheetId="26" r:id="rId26"/>
    <sheet name="附表1-27" sheetId="27" r:id="rId27"/>
  </sheets>
  <externalReferences>
    <externalReference r:id="rId30"/>
    <externalReference r:id="rId31"/>
    <externalReference r:id="rId32"/>
  </externalReferences>
  <definedNames>
    <definedName name="_a999923423">#REF!</definedName>
    <definedName name="_a9999323">#REF!</definedName>
    <definedName name="_a999942323">#REF!</definedName>
    <definedName name="_a9999548">#REF!</definedName>
    <definedName name="_a9999555">#REF!</definedName>
    <definedName name="_a99996544">#REF!</definedName>
    <definedName name="_a99999" localSheetId="10">#REF!</definedName>
    <definedName name="_a99999" localSheetId="13">#REF!</definedName>
    <definedName name="_a99999" localSheetId="15">#REF!</definedName>
    <definedName name="_a99999" localSheetId="18">#REF!</definedName>
    <definedName name="_a99999" localSheetId="19">#REF!</definedName>
    <definedName name="_a99999" localSheetId="4">#REF!</definedName>
    <definedName name="_a99999" localSheetId="5">#REF!</definedName>
    <definedName name="_a99999" localSheetId="8">#REF!</definedName>
    <definedName name="_a99999">#REF!</definedName>
    <definedName name="_a999991" localSheetId="19">#REF!</definedName>
    <definedName name="_a999991" localSheetId="4">#REF!</definedName>
    <definedName name="_a999991" localSheetId="5">#REF!</definedName>
    <definedName name="_a999991">#REF!</definedName>
    <definedName name="_a999991145">#REF!</definedName>
    <definedName name="_a99999222" localSheetId="5">#REF!</definedName>
    <definedName name="_a99999222">#REF!</definedName>
    <definedName name="_a99999234234">#REF!</definedName>
    <definedName name="_a999995" localSheetId="4">#REF!</definedName>
    <definedName name="_a999995" localSheetId="5">#REF!</definedName>
    <definedName name="_a999995">#REF!</definedName>
    <definedName name="_a999996" localSheetId="4">#REF!</definedName>
    <definedName name="_a999996" localSheetId="5">#REF!</definedName>
    <definedName name="_a999996">#REF!</definedName>
    <definedName name="_a999999999">#REF!</definedName>
    <definedName name="_Order1" hidden="1">255</definedName>
    <definedName name="_Order2" hidden="1">255</definedName>
    <definedName name="_xlnm.Print_Area" localSheetId="0">'附表1-1'!$A$1:$B$11</definedName>
    <definedName name="_xlnm.Print_Area" localSheetId="10">'附表1-11'!$A:$C</definedName>
    <definedName name="_xlnm.Print_Area" localSheetId="15">'附表1-16'!$A:$C</definedName>
    <definedName name="_xlnm.Print_Area" localSheetId="19">'附表1-20'!$A:$C</definedName>
    <definedName name="_xlnm.Print_Area" localSheetId="2">'附表1-3 '!$A:$C</definedName>
    <definedName name="_xlnm.Print_Area" localSheetId="4">'附表1-5'!$A:$D</definedName>
    <definedName name="_xlnm.Print_Area" localSheetId="5">'附表1-6 '!$A$1:$B$5</definedName>
    <definedName name="_xlnm.Print_Titles" localSheetId="10">'附表1-11'!$4:$4</definedName>
    <definedName name="_xlnm.Print_Titles" localSheetId="13">'附表1-14'!$4:$4</definedName>
    <definedName name="_xlnm.Print_Titles" localSheetId="15">'附表1-16'!$4:$4</definedName>
    <definedName name="_xlnm.Print_Titles" localSheetId="18">'附表1-19'!$4:$4</definedName>
    <definedName name="_xlnm.Print_Titles" localSheetId="19">'附表1-20'!$4:$4</definedName>
    <definedName name="_xlnm.Print_Titles" localSheetId="2">'附表1-3 '!$4:$4</definedName>
    <definedName name="_xlnm.Print_Titles" localSheetId="4">'附表1-5'!$4:$4</definedName>
    <definedName name="_xlnm.Print_Titles" localSheetId="8">'附表1-9'!$4:$4</definedName>
    <definedName name="q12344555">#REF!</definedName>
    <definedName name="wrn.月报打印." localSheetId="0" hidden="1">{#N/A,#N/A,FALSE,"p9";#N/A,#N/A,FALSE,"p1";#N/A,#N/A,FALSE,"p2";#N/A,#N/A,FALSE,"p3";#N/A,#N/A,FALSE,"p4";#N/A,#N/A,FALSE,"p5";#N/A,#N/A,FALSE,"p6";#N/A,#N/A,FALSE,"p7";#N/A,#N/A,FALSE,"p8"}</definedName>
    <definedName name="wrn.月报打印." localSheetId="9" hidden="1">{#N/A,#N/A,FALSE,"p9";#N/A,#N/A,FALSE,"p1";#N/A,#N/A,FALSE,"p2";#N/A,#N/A,FALSE,"p3";#N/A,#N/A,FALSE,"p4";#N/A,#N/A,FALSE,"p5";#N/A,#N/A,FALSE,"p6";#N/A,#N/A,FALSE,"p7";#N/A,#N/A,FALSE,"p8"}</definedName>
    <definedName name="wrn.月报打印." localSheetId="10" hidden="1">{#N/A,#N/A,FALSE,"p9";#N/A,#N/A,FALSE,"p1";#N/A,#N/A,FALSE,"p2";#N/A,#N/A,FALSE,"p3";#N/A,#N/A,FALSE,"p4";#N/A,#N/A,FALSE,"p5";#N/A,#N/A,FALSE,"p6";#N/A,#N/A,FALSE,"p7";#N/A,#N/A,FALSE,"p8"}</definedName>
    <definedName name="wrn.月报打印." localSheetId="11" hidden="1">{#N/A,#N/A,FALSE,"p9";#N/A,#N/A,FALSE,"p1";#N/A,#N/A,FALSE,"p2";#N/A,#N/A,FALSE,"p3";#N/A,#N/A,FALSE,"p4";#N/A,#N/A,FALSE,"p5";#N/A,#N/A,FALSE,"p6";#N/A,#N/A,FALSE,"p7";#N/A,#N/A,FALSE,"p8"}</definedName>
    <definedName name="wrn.月报打印." localSheetId="12" hidden="1">{#N/A,#N/A,FALSE,"p9";#N/A,#N/A,FALSE,"p1";#N/A,#N/A,FALSE,"p2";#N/A,#N/A,FALSE,"p3";#N/A,#N/A,FALSE,"p4";#N/A,#N/A,FALSE,"p5";#N/A,#N/A,FALSE,"p6";#N/A,#N/A,FALSE,"p7";#N/A,#N/A,FALSE,"p8"}</definedName>
    <definedName name="wrn.月报打印." localSheetId="18" hidden="1">{#N/A,#N/A,FALSE,"p9";#N/A,#N/A,FALSE,"p1";#N/A,#N/A,FALSE,"p2";#N/A,#N/A,FALSE,"p3";#N/A,#N/A,FALSE,"p4";#N/A,#N/A,FALSE,"p5";#N/A,#N/A,FALSE,"p6";#N/A,#N/A,FALSE,"p7";#N/A,#N/A,FALSE,"p8"}</definedName>
    <definedName name="wrn.月报打印." localSheetId="19" hidden="1">{#N/A,#N/A,FALSE,"p9";#N/A,#N/A,FALSE,"p1";#N/A,#N/A,FALSE,"p2";#N/A,#N/A,FALSE,"p3";#N/A,#N/A,FALSE,"p4";#N/A,#N/A,FALSE,"p5";#N/A,#N/A,FALSE,"p6";#N/A,#N/A,FALSE,"p7";#N/A,#N/A,FALSE,"p8"}</definedName>
    <definedName name="wrn.月报打印." localSheetId="2" hidden="1">{#N/A,#N/A,FALSE,"p9";#N/A,#N/A,FALSE,"p1";#N/A,#N/A,FALSE,"p2";#N/A,#N/A,FALSE,"p3";#N/A,#N/A,FALSE,"p4";#N/A,#N/A,FALSE,"p5";#N/A,#N/A,FALSE,"p6";#N/A,#N/A,FALSE,"p7";#N/A,#N/A,FALSE,"p8"}</definedName>
    <definedName name="wrn.月报打印." localSheetId="5" hidden="1">{#N/A,#N/A,FALSE,"p9";#N/A,#N/A,FALSE,"p1";#N/A,#N/A,FALSE,"p2";#N/A,#N/A,FALSE,"p3";#N/A,#N/A,FALSE,"p4";#N/A,#N/A,FALSE,"p5";#N/A,#N/A,FALSE,"p6";#N/A,#N/A,FALSE,"p7";#N/A,#N/A,FALSE,"p8"}</definedName>
    <definedName name="wrn.月报打印." localSheetId="8"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0">#REF!</definedName>
    <definedName name="地区名称" localSheetId="10">#REF!</definedName>
    <definedName name="地区名称" localSheetId="13">#REF!</definedName>
    <definedName name="地区名称" localSheetId="15">#REF!</definedName>
    <definedName name="地区名称" localSheetId="18">#REF!</definedName>
    <definedName name="地区名称" localSheetId="19">#REF!</definedName>
    <definedName name="地区名称" localSheetId="4">#REF!</definedName>
    <definedName name="地区名称" localSheetId="5">#REF!</definedName>
    <definedName name="地区名称" localSheetId="8">#REF!</definedName>
    <definedName name="地区名称">#REF!</definedName>
    <definedName name="地区名称1" localSheetId="15">#REF!</definedName>
    <definedName name="地区名称1" localSheetId="18">#REF!</definedName>
    <definedName name="地区名称1" localSheetId="19">#REF!</definedName>
    <definedName name="地区名称1" localSheetId="4">#REF!</definedName>
    <definedName name="地区名称1" localSheetId="5">#REF!</definedName>
    <definedName name="地区名称1">#REF!</definedName>
    <definedName name="地区名称10" localSheetId="4">#REF!</definedName>
    <definedName name="地区名称10" localSheetId="5">#REF!</definedName>
    <definedName name="地区名称10">#REF!</definedName>
    <definedName name="地区名称2" localSheetId="18">#REF!</definedName>
    <definedName name="地区名称2" localSheetId="19">#REF!</definedName>
    <definedName name="地区名称2" localSheetId="4">#REF!</definedName>
    <definedName name="地区名称2" localSheetId="5">#REF!</definedName>
    <definedName name="地区名称2">#REF!</definedName>
    <definedName name="地区名称3" localSheetId="19">#REF!</definedName>
    <definedName name="地区名称3" localSheetId="4">#REF!</definedName>
    <definedName name="地区名称3" localSheetId="5">#REF!</definedName>
    <definedName name="地区名称3">#REF!</definedName>
    <definedName name="地区名称32">#REF!</definedName>
    <definedName name="地区名称432">#REF!</definedName>
    <definedName name="地区名称444" localSheetId="5">#REF!</definedName>
    <definedName name="地区名称444">#REF!</definedName>
    <definedName name="地区名称45234">#REF!</definedName>
    <definedName name="地区名称5" localSheetId="4">#REF!</definedName>
    <definedName name="地区名称5" localSheetId="5">#REF!</definedName>
    <definedName name="地区名称5">#REF!</definedName>
    <definedName name="地区名称55" localSheetId="5">#REF!</definedName>
    <definedName name="地区名称55">#REF!</definedName>
    <definedName name="地区名称6" localSheetId="4">#REF!</definedName>
    <definedName name="地区名称6" localSheetId="5">#REF!</definedName>
    <definedName name="地区名称6">#REF!</definedName>
    <definedName name="地区名称7" localSheetId="4">#REF!</definedName>
    <definedName name="地区名称7" localSheetId="5">#REF!</definedName>
    <definedName name="地区名称7">#REF!</definedName>
    <definedName name="地区名称874">#REF!</definedName>
    <definedName name="地区名称9" localSheetId="4">#REF!</definedName>
    <definedName name="地区名称9" localSheetId="5">#REF!</definedName>
    <definedName name="地区名称9">#REF!</definedName>
    <definedName name="地区明确222" localSheetId="5">#REF!</definedName>
    <definedName name="地区明确222">#REF!</definedName>
    <definedName name="基金" localSheetId="0" hidden="1">{#N/A,#N/A,FALSE,"p9";#N/A,#N/A,FALSE,"p1";#N/A,#N/A,FALSE,"p2";#N/A,#N/A,FALSE,"p3";#N/A,#N/A,FALSE,"p4";#N/A,#N/A,FALSE,"p5";#N/A,#N/A,FALSE,"p6";#N/A,#N/A,FALSE,"p7";#N/A,#N/A,FALSE,"p8"}</definedName>
    <definedName name="基金" localSheetId="9" hidden="1">{#N/A,#N/A,FALSE,"p9";#N/A,#N/A,FALSE,"p1";#N/A,#N/A,FALSE,"p2";#N/A,#N/A,FALSE,"p3";#N/A,#N/A,FALSE,"p4";#N/A,#N/A,FALSE,"p5";#N/A,#N/A,FALSE,"p6";#N/A,#N/A,FALSE,"p7";#N/A,#N/A,FALSE,"p8"}</definedName>
    <definedName name="基金" localSheetId="10" hidden="1">{#N/A,#N/A,FALSE,"p9";#N/A,#N/A,FALSE,"p1";#N/A,#N/A,FALSE,"p2";#N/A,#N/A,FALSE,"p3";#N/A,#N/A,FALSE,"p4";#N/A,#N/A,FALSE,"p5";#N/A,#N/A,FALSE,"p6";#N/A,#N/A,FALSE,"p7";#N/A,#N/A,FALSE,"p8"}</definedName>
    <definedName name="基金" localSheetId="11" hidden="1">{#N/A,#N/A,FALSE,"p9";#N/A,#N/A,FALSE,"p1";#N/A,#N/A,FALSE,"p2";#N/A,#N/A,FALSE,"p3";#N/A,#N/A,FALSE,"p4";#N/A,#N/A,FALSE,"p5";#N/A,#N/A,FALSE,"p6";#N/A,#N/A,FALSE,"p7";#N/A,#N/A,FALSE,"p8"}</definedName>
    <definedName name="基金" localSheetId="12" hidden="1">{#N/A,#N/A,FALSE,"p9";#N/A,#N/A,FALSE,"p1";#N/A,#N/A,FALSE,"p2";#N/A,#N/A,FALSE,"p3";#N/A,#N/A,FALSE,"p4";#N/A,#N/A,FALSE,"p5";#N/A,#N/A,FALSE,"p6";#N/A,#N/A,FALSE,"p7";#N/A,#N/A,FALSE,"p8"}</definedName>
    <definedName name="基金" localSheetId="18" hidden="1">{#N/A,#N/A,FALSE,"p9";#N/A,#N/A,FALSE,"p1";#N/A,#N/A,FALSE,"p2";#N/A,#N/A,FALSE,"p3";#N/A,#N/A,FALSE,"p4";#N/A,#N/A,FALSE,"p5";#N/A,#N/A,FALSE,"p6";#N/A,#N/A,FALSE,"p7";#N/A,#N/A,FALSE,"p8"}</definedName>
    <definedName name="基金" localSheetId="19" hidden="1">{#N/A,#N/A,FALSE,"p9";#N/A,#N/A,FALSE,"p1";#N/A,#N/A,FALSE,"p2";#N/A,#N/A,FALSE,"p3";#N/A,#N/A,FALSE,"p4";#N/A,#N/A,FALSE,"p5";#N/A,#N/A,FALSE,"p6";#N/A,#N/A,FALSE,"p7";#N/A,#N/A,FALSE,"p8"}</definedName>
    <definedName name="基金" localSheetId="2" hidden="1">{#N/A,#N/A,FALSE,"p9";#N/A,#N/A,FALSE,"p1";#N/A,#N/A,FALSE,"p2";#N/A,#N/A,FALSE,"p3";#N/A,#N/A,FALSE,"p4";#N/A,#N/A,FALSE,"p5";#N/A,#N/A,FALSE,"p6";#N/A,#N/A,FALSE,"p7";#N/A,#N/A,FALSE,"p8"}</definedName>
    <definedName name="基金" localSheetId="5" hidden="1">{#N/A,#N/A,FALSE,"p9";#N/A,#N/A,FALSE,"p1";#N/A,#N/A,FALSE,"p2";#N/A,#N/A,FALSE,"p3";#N/A,#N/A,FALSE,"p4";#N/A,#N/A,FALSE,"p5";#N/A,#N/A,FALSE,"p6";#N/A,#N/A,FALSE,"p7";#N/A,#N/A,FALSE,"p8"}</definedName>
    <definedName name="基金" localSheetId="8"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0" hidden="1">{#N/A,#N/A,FALSE,"p9";#N/A,#N/A,FALSE,"p1";#N/A,#N/A,FALSE,"p2";#N/A,#N/A,FALSE,"p3";#N/A,#N/A,FALSE,"p4";#N/A,#N/A,FALSE,"p5";#N/A,#N/A,FALSE,"p6";#N/A,#N/A,FALSE,"p7";#N/A,#N/A,FALSE,"p8"}</definedName>
    <definedName name="计划1" localSheetId="9" hidden="1">{#N/A,#N/A,FALSE,"p9";#N/A,#N/A,FALSE,"p1";#N/A,#N/A,FALSE,"p2";#N/A,#N/A,FALSE,"p3";#N/A,#N/A,FALSE,"p4";#N/A,#N/A,FALSE,"p5";#N/A,#N/A,FALSE,"p6";#N/A,#N/A,FALSE,"p7";#N/A,#N/A,FALSE,"p8"}</definedName>
    <definedName name="计划1" localSheetId="10" hidden="1">{#N/A,#N/A,FALSE,"p9";#N/A,#N/A,FALSE,"p1";#N/A,#N/A,FALSE,"p2";#N/A,#N/A,FALSE,"p3";#N/A,#N/A,FALSE,"p4";#N/A,#N/A,FALSE,"p5";#N/A,#N/A,FALSE,"p6";#N/A,#N/A,FALSE,"p7";#N/A,#N/A,FALSE,"p8"}</definedName>
    <definedName name="计划1" localSheetId="11" hidden="1">{#N/A,#N/A,FALSE,"p9";#N/A,#N/A,FALSE,"p1";#N/A,#N/A,FALSE,"p2";#N/A,#N/A,FALSE,"p3";#N/A,#N/A,FALSE,"p4";#N/A,#N/A,FALSE,"p5";#N/A,#N/A,FALSE,"p6";#N/A,#N/A,FALSE,"p7";#N/A,#N/A,FALSE,"p8"}</definedName>
    <definedName name="计划1" localSheetId="12" hidden="1">{#N/A,#N/A,FALSE,"p9";#N/A,#N/A,FALSE,"p1";#N/A,#N/A,FALSE,"p2";#N/A,#N/A,FALSE,"p3";#N/A,#N/A,FALSE,"p4";#N/A,#N/A,FALSE,"p5";#N/A,#N/A,FALSE,"p6";#N/A,#N/A,FALSE,"p7";#N/A,#N/A,FALSE,"p8"}</definedName>
    <definedName name="计划1" localSheetId="18" hidden="1">{#N/A,#N/A,FALSE,"p9";#N/A,#N/A,FALSE,"p1";#N/A,#N/A,FALSE,"p2";#N/A,#N/A,FALSE,"p3";#N/A,#N/A,FALSE,"p4";#N/A,#N/A,FALSE,"p5";#N/A,#N/A,FALSE,"p6";#N/A,#N/A,FALSE,"p7";#N/A,#N/A,FALSE,"p8"}</definedName>
    <definedName name="计划1" localSheetId="19" hidden="1">{#N/A,#N/A,FALSE,"p9";#N/A,#N/A,FALSE,"p1";#N/A,#N/A,FALSE,"p2";#N/A,#N/A,FALSE,"p3";#N/A,#N/A,FALSE,"p4";#N/A,#N/A,FALSE,"p5";#N/A,#N/A,FALSE,"p6";#N/A,#N/A,FALSE,"p7";#N/A,#N/A,FALSE,"p8"}</definedName>
    <definedName name="计划1" localSheetId="2" hidden="1">{#N/A,#N/A,FALSE,"p9";#N/A,#N/A,FALSE,"p1";#N/A,#N/A,FALSE,"p2";#N/A,#N/A,FALSE,"p3";#N/A,#N/A,FALSE,"p4";#N/A,#N/A,FALSE,"p5";#N/A,#N/A,FALSE,"p6";#N/A,#N/A,FALSE,"p7";#N/A,#N/A,FALSE,"p8"}</definedName>
    <definedName name="计划1" localSheetId="5" hidden="1">{#N/A,#N/A,FALSE,"p9";#N/A,#N/A,FALSE,"p1";#N/A,#N/A,FALSE,"p2";#N/A,#N/A,FALSE,"p3";#N/A,#N/A,FALSE,"p4";#N/A,#N/A,FALSE,"p5";#N/A,#N/A,FALSE,"p6";#N/A,#N/A,FALSE,"p7";#N/A,#N/A,FALSE,"p8"}</definedName>
    <definedName name="计划1" localSheetId="8"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localSheetId="9" hidden="1">{#N/A,#N/A,FALSE,"p9";#N/A,#N/A,FALSE,"p1";#N/A,#N/A,FALSE,"p2";#N/A,#N/A,FALSE,"p3";#N/A,#N/A,FALSE,"p4";#N/A,#N/A,FALSE,"p5";#N/A,#N/A,FALSE,"p6";#N/A,#N/A,FALSE,"p7";#N/A,#N/A,FALSE,"p8"}</definedName>
    <definedName name="计划2" localSheetId="10" hidden="1">{#N/A,#N/A,FALSE,"p9";#N/A,#N/A,FALSE,"p1";#N/A,#N/A,FALSE,"p2";#N/A,#N/A,FALSE,"p3";#N/A,#N/A,FALSE,"p4";#N/A,#N/A,FALSE,"p5";#N/A,#N/A,FALSE,"p6";#N/A,#N/A,FALSE,"p7";#N/A,#N/A,FALSE,"p8"}</definedName>
    <definedName name="计划2" localSheetId="11" hidden="1">{#N/A,#N/A,FALSE,"p9";#N/A,#N/A,FALSE,"p1";#N/A,#N/A,FALSE,"p2";#N/A,#N/A,FALSE,"p3";#N/A,#N/A,FALSE,"p4";#N/A,#N/A,FALSE,"p5";#N/A,#N/A,FALSE,"p6";#N/A,#N/A,FALSE,"p7";#N/A,#N/A,FALSE,"p8"}</definedName>
    <definedName name="计划2" localSheetId="12" hidden="1">{#N/A,#N/A,FALSE,"p9";#N/A,#N/A,FALSE,"p1";#N/A,#N/A,FALSE,"p2";#N/A,#N/A,FALSE,"p3";#N/A,#N/A,FALSE,"p4";#N/A,#N/A,FALSE,"p5";#N/A,#N/A,FALSE,"p6";#N/A,#N/A,FALSE,"p7";#N/A,#N/A,FALSE,"p8"}</definedName>
    <definedName name="计划2" localSheetId="18" hidden="1">{#N/A,#N/A,FALSE,"p9";#N/A,#N/A,FALSE,"p1";#N/A,#N/A,FALSE,"p2";#N/A,#N/A,FALSE,"p3";#N/A,#N/A,FALSE,"p4";#N/A,#N/A,FALSE,"p5";#N/A,#N/A,FALSE,"p6";#N/A,#N/A,FALSE,"p7";#N/A,#N/A,FALSE,"p8"}</definedName>
    <definedName name="计划2" localSheetId="19" hidden="1">{#N/A,#N/A,FALSE,"p9";#N/A,#N/A,FALSE,"p1";#N/A,#N/A,FALSE,"p2";#N/A,#N/A,FALSE,"p3";#N/A,#N/A,FALSE,"p4";#N/A,#N/A,FALSE,"p5";#N/A,#N/A,FALSE,"p6";#N/A,#N/A,FALSE,"p7";#N/A,#N/A,FALSE,"p8"}</definedName>
    <definedName name="计划2" localSheetId="2" hidden="1">{#N/A,#N/A,FALSE,"p9";#N/A,#N/A,FALSE,"p1";#N/A,#N/A,FALSE,"p2";#N/A,#N/A,FALSE,"p3";#N/A,#N/A,FALSE,"p4";#N/A,#N/A,FALSE,"p5";#N/A,#N/A,FALSE,"p6";#N/A,#N/A,FALSE,"p7";#N/A,#N/A,FALSE,"p8"}</definedName>
    <definedName name="计划2" localSheetId="5" hidden="1">{#N/A,#N/A,FALSE,"p9";#N/A,#N/A,FALSE,"p1";#N/A,#N/A,FALSE,"p2";#N/A,#N/A,FALSE,"p3";#N/A,#N/A,FALSE,"p4";#N/A,#N/A,FALSE,"p5";#N/A,#N/A,FALSE,"p6";#N/A,#N/A,FALSE,"p7";#N/A,#N/A,FALSE,"p8"}</definedName>
    <definedName name="计划2" localSheetId="8"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fullCalcOnLoad="1"/>
</workbook>
</file>

<file path=xl/comments2.xml><?xml version="1.0" encoding="utf-8"?>
<comments xmlns="http://schemas.openxmlformats.org/spreadsheetml/2006/main">
  <authors>
    <author>作者</author>
  </authors>
  <commentList>
    <comment ref="A25" authorId="0">
      <text>
        <r>
          <rPr>
            <b/>
            <sz val="9"/>
            <rFont val="宋体"/>
            <family val="0"/>
          </rPr>
          <t>作者:</t>
        </r>
        <r>
          <rPr>
            <sz val="9"/>
            <rFont val="宋体"/>
            <family val="0"/>
          </rPr>
          <t xml:space="preserve">
2012年科目名称改动</t>
        </r>
      </text>
    </comment>
  </commentList>
</comments>
</file>

<file path=xl/comments3.xml><?xml version="1.0" encoding="utf-8"?>
<comments xmlns="http://schemas.openxmlformats.org/spreadsheetml/2006/main">
  <authors>
    <author>作者</author>
  </authors>
  <commentList>
    <comment ref="B369" authorId="0">
      <text>
        <r>
          <rPr>
            <b/>
            <sz val="9"/>
            <rFont val="宋体"/>
            <family val="0"/>
          </rPr>
          <t>作者:</t>
        </r>
        <r>
          <rPr>
            <sz val="9"/>
            <rFont val="宋体"/>
            <family val="0"/>
          </rPr>
          <t xml:space="preserve">
2012年科目名称改动</t>
        </r>
      </text>
    </comment>
  </commentList>
</comments>
</file>

<file path=xl/sharedStrings.xml><?xml version="1.0" encoding="utf-8"?>
<sst xmlns="http://schemas.openxmlformats.org/spreadsheetml/2006/main" count="1745" uniqueCount="1206">
  <si>
    <t>……</t>
  </si>
  <si>
    <t>2320301</t>
  </si>
  <si>
    <t>23203</t>
  </si>
  <si>
    <t>232</t>
  </si>
  <si>
    <t>……</t>
  </si>
  <si>
    <t>2010199</t>
  </si>
  <si>
    <t>2010101</t>
  </si>
  <si>
    <t>20101</t>
  </si>
  <si>
    <t>201</t>
  </si>
  <si>
    <t>合计</t>
  </si>
  <si>
    <t>科目（单位）名称</t>
  </si>
  <si>
    <t>科目编码</t>
  </si>
  <si>
    <t>科目名称</t>
  </si>
  <si>
    <t>2230101</t>
  </si>
  <si>
    <t>2230201</t>
  </si>
  <si>
    <r>
      <rPr>
        <sz val="12"/>
        <rFont val="方正仿宋_GBK"/>
        <family val="0"/>
      </rPr>
      <t>单位：万元</t>
    </r>
  </si>
  <si>
    <t>预算数</t>
  </si>
  <si>
    <r>
      <rPr>
        <sz val="11"/>
        <rFont val="方正仿宋_GBK"/>
        <family val="0"/>
      </rPr>
      <t>单位：万元</t>
    </r>
  </si>
  <si>
    <r>
      <rPr>
        <b/>
        <sz val="11"/>
        <rFont val="方正书宋_GBK"/>
        <family val="0"/>
      </rPr>
      <t>科目编码</t>
    </r>
  </si>
  <si>
    <r>
      <rPr>
        <b/>
        <sz val="11"/>
        <rFont val="方正书宋_GBK"/>
        <family val="0"/>
      </rPr>
      <t>科目名称</t>
    </r>
  </si>
  <si>
    <r>
      <rPr>
        <sz val="11"/>
        <rFont val="方正书宋_GBK"/>
        <family val="0"/>
      </rPr>
      <t>科目编码</t>
    </r>
  </si>
  <si>
    <r>
      <rPr>
        <sz val="11"/>
        <rFont val="方正书宋_GBK"/>
        <family val="0"/>
      </rPr>
      <t>科目（单位）名称</t>
    </r>
  </si>
  <si>
    <r>
      <rPr>
        <sz val="11"/>
        <rFont val="方正书宋_GBK"/>
        <family val="0"/>
      </rPr>
      <t>合计</t>
    </r>
  </si>
  <si>
    <r>
      <rPr>
        <sz val="11"/>
        <rFont val="方正仿宋_GBK"/>
        <family val="0"/>
      </rPr>
      <t>一般公共服务支出类合计</t>
    </r>
  </si>
  <si>
    <r>
      <t xml:space="preserve"> </t>
    </r>
    <r>
      <rPr>
        <sz val="11"/>
        <rFont val="方正仿宋_GBK"/>
        <family val="0"/>
      </rPr>
      <t>人大事务款合计</t>
    </r>
  </si>
  <si>
    <r>
      <t xml:space="preserve">  </t>
    </r>
    <r>
      <rPr>
        <sz val="11"/>
        <rFont val="方正仿宋_GBK"/>
        <family val="0"/>
      </rPr>
      <t>行政运行项合计</t>
    </r>
  </si>
  <si>
    <r>
      <t xml:space="preserve">  </t>
    </r>
    <r>
      <rPr>
        <sz val="11"/>
        <rFont val="方正仿宋_GBK"/>
        <family val="0"/>
      </rPr>
      <t>其他人大事务支出项合计</t>
    </r>
  </si>
  <si>
    <r>
      <rPr>
        <b/>
        <sz val="11"/>
        <rFont val="方正仿宋_GBK"/>
        <family val="0"/>
      </rPr>
      <t>合计</t>
    </r>
  </si>
  <si>
    <r>
      <rPr>
        <sz val="9"/>
        <rFont val="宋体"/>
        <family val="0"/>
      </rPr>
      <t>债务付息支出类合计</t>
    </r>
  </si>
  <si>
    <r>
      <t xml:space="preserve"> </t>
    </r>
    <r>
      <rPr>
        <sz val="9"/>
        <rFont val="宋体"/>
        <family val="0"/>
      </rPr>
      <t>地方政府一般债务付息支出款合计</t>
    </r>
  </si>
  <si>
    <r>
      <t xml:space="preserve">  </t>
    </r>
    <r>
      <rPr>
        <sz val="9"/>
        <rFont val="宋体"/>
        <family val="0"/>
      </rPr>
      <t>地方政府一般债券付息支出项合计</t>
    </r>
  </si>
  <si>
    <r>
      <rPr>
        <sz val="11"/>
        <rFont val="黑体"/>
        <family val="3"/>
      </rPr>
      <t>附表</t>
    </r>
    <r>
      <rPr>
        <sz val="11"/>
        <rFont val="Times New Roman"/>
        <family val="1"/>
      </rPr>
      <t>1-2</t>
    </r>
  </si>
  <si>
    <r>
      <rPr>
        <b/>
        <sz val="11"/>
        <rFont val="方正书宋_GBK"/>
        <family val="0"/>
      </rPr>
      <t>预算数</t>
    </r>
  </si>
  <si>
    <r>
      <rPr>
        <b/>
        <sz val="11"/>
        <rFont val="方正仿宋_GBK"/>
        <family val="0"/>
      </rPr>
      <t>合计</t>
    </r>
  </si>
  <si>
    <r>
      <rPr>
        <sz val="11"/>
        <rFont val="方正仿宋_GBK"/>
        <family val="0"/>
      </rPr>
      <t>单位：万元</t>
    </r>
  </si>
  <si>
    <t>预算数</t>
  </si>
  <si>
    <t>合计</t>
  </si>
  <si>
    <r>
      <rPr>
        <sz val="11"/>
        <rFont val="方正仿宋_GBK"/>
        <family val="0"/>
      </rPr>
      <t>单位：万元</t>
    </r>
  </si>
  <si>
    <t>223</t>
  </si>
  <si>
    <t>22301</t>
  </si>
  <si>
    <t>22302</t>
  </si>
  <si>
    <r>
      <rPr>
        <sz val="10.5"/>
        <rFont val="方正仿宋_GBK"/>
        <family val="0"/>
      </rPr>
      <t>单位：万元</t>
    </r>
  </si>
  <si>
    <r>
      <rPr>
        <b/>
        <sz val="9"/>
        <rFont val="方正书宋_GBK"/>
        <family val="0"/>
      </rPr>
      <t>科目编码</t>
    </r>
  </si>
  <si>
    <r>
      <rPr>
        <b/>
        <sz val="9"/>
        <rFont val="方正书宋_GBK"/>
        <family val="0"/>
      </rPr>
      <t>科目（单位）名称</t>
    </r>
  </si>
  <si>
    <r>
      <rPr>
        <b/>
        <sz val="9"/>
        <rFont val="方正书宋_GBK"/>
        <family val="0"/>
      </rPr>
      <t>合计</t>
    </r>
  </si>
  <si>
    <r>
      <rPr>
        <sz val="9"/>
        <rFont val="方正仿宋_GBK"/>
        <family val="0"/>
      </rPr>
      <t>一般公共服务支出类合计</t>
    </r>
  </si>
  <si>
    <r>
      <t xml:space="preserve"> </t>
    </r>
    <r>
      <rPr>
        <sz val="9"/>
        <rFont val="方正仿宋_GBK"/>
        <family val="0"/>
      </rPr>
      <t>人大事务款合计</t>
    </r>
  </si>
  <si>
    <r>
      <t xml:space="preserve">  </t>
    </r>
    <r>
      <rPr>
        <sz val="9"/>
        <rFont val="方正仿宋_GBK"/>
        <family val="0"/>
      </rPr>
      <t>行政运行项合计</t>
    </r>
  </si>
  <si>
    <r>
      <rPr>
        <b/>
        <sz val="11"/>
        <rFont val="方正仿宋_GBK"/>
        <family val="0"/>
      </rPr>
      <t>合计</t>
    </r>
  </si>
  <si>
    <r>
      <rPr>
        <b/>
        <sz val="11"/>
        <rFont val="方正书宋_GBK"/>
        <family val="0"/>
      </rPr>
      <t>预算数</t>
    </r>
  </si>
  <si>
    <r>
      <rPr>
        <sz val="9"/>
        <rFont val="方正书宋_GBK"/>
        <family val="0"/>
      </rPr>
      <t>科目编码</t>
    </r>
  </si>
  <si>
    <r>
      <rPr>
        <sz val="9"/>
        <rFont val="方正书宋_GBK"/>
        <family val="0"/>
      </rPr>
      <t>科目（单位）名称</t>
    </r>
  </si>
  <si>
    <r>
      <rPr>
        <sz val="9"/>
        <rFont val="方正书宋_GBK"/>
        <family val="0"/>
      </rPr>
      <t>合计</t>
    </r>
  </si>
  <si>
    <r>
      <rPr>
        <b/>
        <sz val="11"/>
        <rFont val="方正仿宋_GBK"/>
        <family val="0"/>
      </rPr>
      <t>国有资本经营预算支出</t>
    </r>
  </si>
  <si>
    <r>
      <rPr>
        <sz val="11"/>
        <rFont val="方正仿宋_GBK"/>
        <family val="0"/>
      </rPr>
      <t>厂办大集体改革支出</t>
    </r>
  </si>
  <si>
    <r>
      <t xml:space="preserve">  </t>
    </r>
    <r>
      <rPr>
        <sz val="9"/>
        <rFont val="方正仿宋_GBK"/>
        <family val="0"/>
      </rPr>
      <t>其他人大事务支出项合计</t>
    </r>
  </si>
  <si>
    <r>
      <rPr>
        <b/>
        <sz val="11"/>
        <rFont val="方正仿宋_GBK"/>
        <family val="0"/>
      </rPr>
      <t>国有企业资本金注入</t>
    </r>
  </si>
  <si>
    <r>
      <rPr>
        <sz val="11"/>
        <rFont val="方正仿宋_GBK"/>
        <family val="0"/>
      </rPr>
      <t>国有经济结构调整支出</t>
    </r>
  </si>
  <si>
    <t>项目名称</t>
  </si>
  <si>
    <t>……</t>
  </si>
  <si>
    <r>
      <rPr>
        <sz val="11"/>
        <rFont val="方正仿宋_GBK"/>
        <family val="0"/>
      </rPr>
      <t>未分配数</t>
    </r>
  </si>
  <si>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</si>
  <si>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</si>
  <si>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</si>
  <si>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</si>
  <si>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</si>
  <si>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项目</t>
  </si>
  <si>
    <t>一、本级支出</t>
  </si>
  <si>
    <t>专项转移支付</t>
  </si>
  <si>
    <t>二、对下转移支付</t>
  </si>
  <si>
    <t>解决历史遗留问题及改革成本支出</t>
  </si>
  <si>
    <t>项目</t>
  </si>
  <si>
    <t>一、利润收入</t>
  </si>
  <si>
    <t>二、股利、股息收入</t>
  </si>
  <si>
    <t>一般公共预算本级基本支出表</t>
  </si>
  <si>
    <t>预算数</t>
  </si>
  <si>
    <t>预算数</t>
  </si>
  <si>
    <t>地区名称</t>
  </si>
  <si>
    <t>国有资本经营预算收入表</t>
  </si>
  <si>
    <t>国有资本经营预算支出表</t>
  </si>
  <si>
    <t>国有资本经营预算本级支出表</t>
  </si>
  <si>
    <t>国有资本经营预算专项转移支付分地区安排情况表</t>
  </si>
  <si>
    <t>国有资本经营预算专项转移支付分项目安排情况表</t>
  </si>
  <si>
    <r>
      <rPr>
        <sz val="11"/>
        <rFont val="黑体"/>
        <family val="3"/>
      </rPr>
      <t>附表</t>
    </r>
    <r>
      <rPr>
        <sz val="11"/>
        <rFont val="Times New Roman"/>
        <family val="1"/>
      </rPr>
      <t>1-1</t>
    </r>
  </si>
  <si>
    <r>
      <rPr>
        <sz val="11"/>
        <rFont val="黑体"/>
        <family val="3"/>
      </rPr>
      <t>附表</t>
    </r>
    <r>
      <rPr>
        <sz val="11"/>
        <rFont val="Times New Roman"/>
        <family val="1"/>
      </rPr>
      <t>1-4</t>
    </r>
  </si>
  <si>
    <r>
      <rPr>
        <sz val="11"/>
        <rFont val="黑体"/>
        <family val="3"/>
      </rPr>
      <t>附表</t>
    </r>
    <r>
      <rPr>
        <sz val="11"/>
        <rFont val="Times New Roman"/>
        <family val="1"/>
      </rPr>
      <t>1-13</t>
    </r>
  </si>
  <si>
    <t>一般公共预算支出表</t>
  </si>
  <si>
    <r>
      <t>项</t>
    </r>
    <r>
      <rPr>
        <b/>
        <sz val="12"/>
        <rFont val="宋体"/>
        <family val="0"/>
      </rPr>
      <t>目</t>
    </r>
  </si>
  <si>
    <t>三、国防支出</t>
  </si>
  <si>
    <t>一般公共预算收入表</t>
  </si>
  <si>
    <r>
      <t>项</t>
    </r>
    <r>
      <rPr>
        <b/>
        <sz val="12"/>
        <rFont val="宋体"/>
        <family val="0"/>
      </rPr>
      <t>目</t>
    </r>
  </si>
  <si>
    <t>预算数</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</si>
  <si>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</si>
  <si>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</si>
  <si>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</si>
  <si>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</si>
  <si>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</si>
  <si>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</si>
  <si>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</si>
  <si>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</si>
  <si>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</si>
  <si>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</si>
  <si>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</si>
  <si>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</si>
  <si>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</si>
  <si>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</si>
  <si>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</si>
  <si>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</si>
  <si>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</si>
  <si>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</si>
  <si>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</si>
  <si>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</si>
  <si>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</si>
  <si>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</si>
  <si>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</si>
  <si>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一、一般公共服务</t>
  </si>
  <si>
    <t xml:space="preserve">    人大事务</t>
  </si>
  <si>
    <t xml:space="preserve">      行政运行</t>
  </si>
  <si>
    <t xml:space="preserve">    政协事务</t>
  </si>
  <si>
    <t xml:space="preserve">    政府办公厅(室)及相关机构事务</t>
  </si>
  <si>
    <t xml:space="preserve">      信访事务</t>
  </si>
  <si>
    <t xml:space="preserve">      其他政府办公厅（室）及相关机构事务支出</t>
  </si>
  <si>
    <t xml:space="preserve">    发展与改革事务</t>
  </si>
  <si>
    <t xml:space="preserve">    统计信息事务</t>
  </si>
  <si>
    <t xml:space="preserve">    财政事务</t>
  </si>
  <si>
    <t xml:space="preserve">    税收事务</t>
  </si>
  <si>
    <t xml:space="preserve">    审计事务</t>
  </si>
  <si>
    <t xml:space="preserve">    纪检监察事务</t>
  </si>
  <si>
    <t xml:space="preserve">    商贸事务</t>
  </si>
  <si>
    <t xml:space="preserve">    民主党派及工商联事务</t>
  </si>
  <si>
    <t xml:space="preserve">    群众团体事务</t>
  </si>
  <si>
    <t xml:space="preserve">    党委办公厅（室）及相关机构事务</t>
  </si>
  <si>
    <t xml:space="preserve">    组织事务</t>
  </si>
  <si>
    <t xml:space="preserve">    统战事务</t>
  </si>
  <si>
    <t xml:space="preserve">    公安</t>
  </si>
  <si>
    <t xml:space="preserve">      其他公安支出</t>
  </si>
  <si>
    <t xml:space="preserve">    检察</t>
  </si>
  <si>
    <t xml:space="preserve">      其他检察支出</t>
  </si>
  <si>
    <t xml:space="preserve">    法院</t>
  </si>
  <si>
    <t xml:space="preserve">      其他法院支出</t>
  </si>
  <si>
    <t xml:space="preserve">    司法</t>
  </si>
  <si>
    <t xml:space="preserve">    教育管理事务</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</si>
  <si>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</si>
  <si>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</si>
  <si>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</si>
  <si>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</si>
  <si>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</si>
  <si>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</si>
  <si>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</si>
  <si>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干部教育</t>
  </si>
  <si>
    <t xml:space="preserve">    教育费附加安排的支出</t>
  </si>
  <si>
    <t xml:space="preserve">      其他教育费附加安排的支出</t>
  </si>
  <si>
    <t xml:space="preserve">    科学技术管理事务</t>
  </si>
  <si>
    <t xml:space="preserve">    文物</t>
  </si>
  <si>
    <t xml:space="preserve">    人力资源和社会保障管理事务</t>
  </si>
  <si>
    <t xml:space="preserve">      其他民政管理事务支出</t>
  </si>
  <si>
    <t xml:space="preserve">    社会福利</t>
  </si>
  <si>
    <t xml:space="preserve">    残疾人事业</t>
  </si>
  <si>
    <t xml:space="preserve">      其他残疾人事业支出</t>
  </si>
  <si>
    <t xml:space="preserve">    公立医院</t>
  </si>
  <si>
    <t xml:space="preserve">    基层医疗卫生机构</t>
  </si>
  <si>
    <t xml:space="preserve">    公共卫生</t>
  </si>
  <si>
    <t xml:space="preserve">      疾病预防控制机构</t>
  </si>
  <si>
    <t xml:space="preserve">      妇幼保健机构</t>
  </si>
  <si>
    <t xml:space="preserve">      基本公共卫生服务</t>
  </si>
  <si>
    <t>2010308</t>
  </si>
  <si>
    <t>社会保险基金预算收入表</t>
  </si>
  <si>
    <r>
      <rPr>
        <b/>
        <sz val="11"/>
        <rFont val="方正书宋_GBK"/>
        <family val="0"/>
      </rPr>
      <t>预算数</t>
    </r>
  </si>
  <si>
    <r>
      <rPr>
        <sz val="11"/>
        <rFont val="黑体"/>
        <family val="3"/>
      </rPr>
      <t>附表</t>
    </r>
    <r>
      <rPr>
        <sz val="11"/>
        <rFont val="Times New Roman"/>
        <family val="1"/>
      </rPr>
      <t>1-18</t>
    </r>
  </si>
  <si>
    <t>社会保险基金预算支出表</t>
  </si>
  <si>
    <r>
      <t>单位：</t>
    </r>
    <r>
      <rPr>
        <sz val="11"/>
        <color indexed="60"/>
        <rFont val="宋体"/>
        <family val="0"/>
      </rPr>
      <t>万元</t>
    </r>
  </si>
  <si>
    <r>
      <t>2</t>
    </r>
    <r>
      <rPr>
        <sz val="11"/>
        <color theme="1"/>
        <rFont val="Calibri"/>
        <family val="0"/>
      </rPr>
      <t>1208</t>
    </r>
  </si>
  <si>
    <r>
      <t>2</t>
    </r>
    <r>
      <rPr>
        <sz val="11"/>
        <color theme="1"/>
        <rFont val="Calibri"/>
        <family val="0"/>
      </rPr>
      <t>120801</t>
    </r>
  </si>
  <si>
    <t xml:space="preserve">      征地和拆迁补偿支出</t>
  </si>
  <si>
    <r>
      <t>2</t>
    </r>
    <r>
      <rPr>
        <sz val="11"/>
        <color theme="1"/>
        <rFont val="Calibri"/>
        <family val="0"/>
      </rPr>
      <t>120802</t>
    </r>
  </si>
  <si>
    <t xml:space="preserve">      土地开发支出</t>
  </si>
  <si>
    <r>
      <t>2</t>
    </r>
    <r>
      <rPr>
        <sz val="11"/>
        <color theme="1"/>
        <rFont val="Calibri"/>
        <family val="0"/>
      </rPr>
      <t>020803</t>
    </r>
  </si>
  <si>
    <t xml:space="preserve">      城市建设支出</t>
  </si>
  <si>
    <r>
      <t>2</t>
    </r>
    <r>
      <rPr>
        <sz val="11"/>
        <color theme="1"/>
        <rFont val="Calibri"/>
        <family val="0"/>
      </rPr>
      <t>120804</t>
    </r>
  </si>
  <si>
    <t xml:space="preserve">      农村基础设施建设支出</t>
  </si>
  <si>
    <r>
      <t>2</t>
    </r>
    <r>
      <rPr>
        <sz val="11"/>
        <color theme="1"/>
        <rFont val="Calibri"/>
        <family val="0"/>
      </rPr>
      <t>120806</t>
    </r>
  </si>
  <si>
    <r>
      <t>2</t>
    </r>
    <r>
      <rPr>
        <sz val="11"/>
        <color theme="1"/>
        <rFont val="Calibri"/>
        <family val="0"/>
      </rPr>
      <t>1210</t>
    </r>
  </si>
  <si>
    <r>
      <t>2</t>
    </r>
    <r>
      <rPr>
        <sz val="11"/>
        <color theme="1"/>
        <rFont val="Calibri"/>
        <family val="0"/>
      </rPr>
      <t>1211</t>
    </r>
  </si>
  <si>
    <t xml:space="preserve">    农业土地开发资金支出</t>
  </si>
  <si>
    <r>
      <t>2</t>
    </r>
    <r>
      <rPr>
        <sz val="11"/>
        <color theme="1"/>
        <rFont val="Calibri"/>
        <family val="0"/>
      </rPr>
      <t>1213</t>
    </r>
  </si>
  <si>
    <t xml:space="preserve">    城市基础设施配套费安排的支出</t>
  </si>
  <si>
    <r>
      <t>2</t>
    </r>
    <r>
      <rPr>
        <sz val="11"/>
        <color theme="1"/>
        <rFont val="Calibri"/>
        <family val="0"/>
      </rPr>
      <t>1214</t>
    </r>
  </si>
  <si>
    <t xml:space="preserve">    污水处理费安排的支出</t>
  </si>
  <si>
    <r>
      <t>2</t>
    </r>
    <r>
      <rPr>
        <sz val="11"/>
        <color theme="1"/>
        <rFont val="Calibri"/>
        <family val="0"/>
      </rPr>
      <t>121401</t>
    </r>
  </si>
  <si>
    <t xml:space="preserve">      污水处理设施建设和运营</t>
  </si>
  <si>
    <r>
      <t>2</t>
    </r>
    <r>
      <rPr>
        <sz val="11"/>
        <color theme="1"/>
        <rFont val="Calibri"/>
        <family val="0"/>
      </rPr>
      <t>2960</t>
    </r>
  </si>
  <si>
    <t xml:space="preserve">    彩票公益金安排的支出</t>
  </si>
  <si>
    <t>单位：万元</t>
  </si>
  <si>
    <t xml:space="preserve">    环境保护税</t>
  </si>
  <si>
    <t xml:space="preserve">      财政对城乡居民基本养老保险基金的补助</t>
  </si>
  <si>
    <t>对个人和家庭的补助</t>
  </si>
  <si>
    <t>单位：万元</t>
  </si>
  <si>
    <t>政府性基金预算收入表</t>
  </si>
  <si>
    <r>
      <t xml:space="preserve">  </t>
    </r>
    <r>
      <rPr>
        <sz val="9"/>
        <rFont val="宋体"/>
        <family val="0"/>
      </rPr>
      <t>地方政府一般债券付息支出项合计</t>
    </r>
  </si>
  <si>
    <r>
      <t xml:space="preserve"> </t>
    </r>
    <r>
      <rPr>
        <sz val="9"/>
        <rFont val="宋体"/>
        <family val="0"/>
      </rPr>
      <t>地方政府一般债务付息支出款合计</t>
    </r>
  </si>
  <si>
    <r>
      <rPr>
        <sz val="9"/>
        <rFont val="宋体"/>
        <family val="0"/>
      </rPr>
      <t>债务付息支出类合计</t>
    </r>
  </si>
  <si>
    <t>政府性基金预算支出表</t>
  </si>
  <si>
    <r>
      <t>2</t>
    </r>
    <r>
      <rPr>
        <sz val="11"/>
        <color theme="1"/>
        <rFont val="Calibri"/>
        <family val="0"/>
      </rPr>
      <t>121002</t>
    </r>
  </si>
  <si>
    <t>政府性基金预算专项转移支付分地区安排情况表</t>
  </si>
  <si>
    <t xml:space="preserve">    大中型水库移民后期扶持基金支出</t>
  </si>
  <si>
    <t xml:space="preserve">      移民补助</t>
  </si>
  <si>
    <t>三、城乡社区支出</t>
  </si>
  <si>
    <t>四、其他支出</t>
  </si>
  <si>
    <t xml:space="preserve">      用于残疾人事业的彩票公益金支出</t>
  </si>
  <si>
    <t>预算数</t>
  </si>
  <si>
    <t>项目名称</t>
  </si>
  <si>
    <t>一般公共预算专项转移支付分项目安排情况表</t>
  </si>
  <si>
    <r>
      <rPr>
        <sz val="11"/>
        <rFont val="黑体"/>
        <family val="3"/>
      </rPr>
      <t>附表</t>
    </r>
    <r>
      <rPr>
        <sz val="11"/>
        <rFont val="Times New Roman"/>
        <family val="1"/>
      </rPr>
      <t>1-6</t>
    </r>
  </si>
  <si>
    <t>政府性基金预算专项转移支付分项目安排情况表</t>
  </si>
  <si>
    <t>备注：我县无国有资本经营预算，空表列示。</t>
  </si>
  <si>
    <t>科目编码</t>
  </si>
  <si>
    <t>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</si>
  <si>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</si>
  <si>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</si>
  <si>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</si>
  <si>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</si>
  <si>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</si>
  <si>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</si>
  <si>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</si>
  <si>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公务用车运行维护费</t>
  </si>
  <si>
    <t xml:space="preserve">   其他商品和服务支出</t>
  </si>
  <si>
    <t>对事业单位经常性补助</t>
  </si>
  <si>
    <t xml:space="preserve">   工资福利支出</t>
  </si>
  <si>
    <t xml:space="preserve">   商品和服务支出</t>
  </si>
  <si>
    <t xml:space="preserve">   社会福利和救助</t>
  </si>
  <si>
    <t xml:space="preserve">   离退休费</t>
  </si>
  <si>
    <t>合计</t>
  </si>
  <si>
    <t xml:space="preserve">  公务接待费</t>
  </si>
  <si>
    <t xml:space="preserve">    二、社会保障和就业支出</t>
  </si>
  <si>
    <t xml:space="preserve">    一、文化体育与传媒支出</t>
  </si>
  <si>
    <t>合计</t>
  </si>
  <si>
    <t>2330499</t>
  </si>
  <si>
    <r>
      <t>2</t>
    </r>
    <r>
      <rPr>
        <sz val="12"/>
        <rFont val="宋体"/>
        <family val="0"/>
      </rPr>
      <t>3304</t>
    </r>
  </si>
  <si>
    <t>233</t>
  </si>
  <si>
    <t xml:space="preserve">      国有土地使用权出让金债务付息支出</t>
  </si>
  <si>
    <t>2320411</t>
  </si>
  <si>
    <t xml:space="preserve">    地方政府专项债务付息支出</t>
  </si>
  <si>
    <t>23204</t>
  </si>
  <si>
    <t>五、债务付息支出</t>
  </si>
  <si>
    <t>232</t>
  </si>
  <si>
    <r>
      <t>2</t>
    </r>
    <r>
      <rPr>
        <sz val="12"/>
        <rFont val="宋体"/>
        <family val="0"/>
      </rPr>
      <t>296006</t>
    </r>
  </si>
  <si>
    <t xml:space="preserve">      用于社会福利的彩票公益金支出</t>
  </si>
  <si>
    <r>
      <t>2</t>
    </r>
    <r>
      <rPr>
        <sz val="11"/>
        <color theme="1"/>
        <rFont val="Calibri"/>
        <family val="0"/>
      </rPr>
      <t>296002</t>
    </r>
  </si>
  <si>
    <r>
      <t>2</t>
    </r>
    <r>
      <rPr>
        <b/>
        <sz val="11"/>
        <color indexed="8"/>
        <rFont val="宋体"/>
        <family val="0"/>
      </rPr>
      <t>29</t>
    </r>
  </si>
  <si>
    <r>
      <t xml:space="preserve"> </t>
    </r>
    <r>
      <rPr>
        <sz val="11"/>
        <rFont val="宋体"/>
        <family val="0"/>
      </rPr>
      <t xml:space="preserve">     代征手续费</t>
    </r>
  </si>
  <si>
    <r>
      <t>2</t>
    </r>
    <r>
      <rPr>
        <sz val="11"/>
        <color indexed="8"/>
        <rFont val="宋体"/>
        <family val="0"/>
      </rPr>
      <t>121402</t>
    </r>
  </si>
  <si>
    <t>20823</t>
  </si>
  <si>
    <t>2082201</t>
  </si>
  <si>
    <t>20822</t>
  </si>
  <si>
    <t>二、社会保障和就业支出</t>
  </si>
  <si>
    <t>208</t>
  </si>
  <si>
    <t xml:space="preserve">      行业规划</t>
  </si>
  <si>
    <t>2070902</t>
  </si>
  <si>
    <t xml:space="preserve">  旅游发展基金支出</t>
  </si>
  <si>
    <t>20709</t>
  </si>
  <si>
    <t xml:space="preserve">      其他国家电影事业发展专项资金支出</t>
  </si>
  <si>
    <t>2070799</t>
  </si>
  <si>
    <t xml:space="preserve">      资助国产影片放映</t>
  </si>
  <si>
    <t>2070701</t>
  </si>
  <si>
    <t xml:space="preserve"> 国家电影事业发展专项资金安排的支出</t>
  </si>
  <si>
    <t>20707</t>
  </si>
  <si>
    <t>一、文化旅游体育与传媒支出</t>
  </si>
  <si>
    <t>207</t>
  </si>
  <si>
    <t>预算数</t>
  </si>
  <si>
    <t>政府性基金预算本级支出表</t>
  </si>
  <si>
    <r>
      <rPr>
        <sz val="11"/>
        <rFont val="黑体"/>
        <family val="3"/>
      </rPr>
      <t>附表</t>
    </r>
    <r>
      <rPr>
        <sz val="11"/>
        <rFont val="Times New Roman"/>
        <family val="1"/>
      </rPr>
      <t>1-9</t>
    </r>
  </si>
  <si>
    <r>
      <rPr>
        <sz val="11"/>
        <rFont val="黑体"/>
        <family val="3"/>
      </rPr>
      <t>附表</t>
    </r>
    <r>
      <rPr>
        <sz val="11"/>
        <rFont val="Times New Roman"/>
        <family val="1"/>
      </rPr>
      <t>1-10</t>
    </r>
  </si>
  <si>
    <t>备注：我区无国有资本经营预算，空表列示。</t>
  </si>
  <si>
    <t>支出合计</t>
  </si>
  <si>
    <t xml:space="preserve">    其他支出</t>
  </si>
  <si>
    <t>二十四、其他支出</t>
  </si>
  <si>
    <t>229</t>
  </si>
  <si>
    <t xml:space="preserve">    自然灾害救灾及恢复重建支出</t>
  </si>
  <si>
    <t>22407</t>
  </si>
  <si>
    <t xml:space="preserve">      消防应急救援</t>
  </si>
  <si>
    <t>2240204</t>
  </si>
  <si>
    <t xml:space="preserve">    消防事务</t>
  </si>
  <si>
    <t>22402</t>
  </si>
  <si>
    <t xml:space="preserve">      其他应急管理支出</t>
  </si>
  <si>
    <t>2240199</t>
  </si>
  <si>
    <t xml:space="preserve">      安全监管</t>
  </si>
  <si>
    <t>2240106</t>
  </si>
  <si>
    <t xml:space="preserve">    应急管理事务</t>
  </si>
  <si>
    <t>22401</t>
  </si>
  <si>
    <t>二十一、灾害防治及应急管理支出</t>
  </si>
  <si>
    <t>224</t>
  </si>
  <si>
    <t>2220106</t>
  </si>
  <si>
    <t xml:space="preserve">    粮油事务</t>
  </si>
  <si>
    <t>22201</t>
  </si>
  <si>
    <t>二十、粮油物资储备支出</t>
  </si>
  <si>
    <t>222</t>
  </si>
  <si>
    <t xml:space="preserve">      住房公积金</t>
  </si>
  <si>
    <t>2210201</t>
  </si>
  <si>
    <t xml:space="preserve">    住房改革支出</t>
  </si>
  <si>
    <t>22102</t>
  </si>
  <si>
    <t xml:space="preserve">      公共租赁住房</t>
  </si>
  <si>
    <t>2210106</t>
  </si>
  <si>
    <t xml:space="preserve">    保障性安居工程支出</t>
  </si>
  <si>
    <t>22101</t>
  </si>
  <si>
    <t>十九、住房保障支出</t>
  </si>
  <si>
    <t>221</t>
  </si>
  <si>
    <t xml:space="preserve">      气象服务</t>
  </si>
  <si>
    <t>2200509</t>
  </si>
  <si>
    <t xml:space="preserve">    气象事务</t>
  </si>
  <si>
    <t>22005</t>
  </si>
  <si>
    <t xml:space="preserve">      其他自然资源事务支出</t>
  </si>
  <si>
    <t>2200199</t>
  </si>
  <si>
    <t xml:space="preserve">      自然资源规划及管理</t>
  </si>
  <si>
    <t xml:space="preserve">      行政运行</t>
  </si>
  <si>
    <t>2200101</t>
  </si>
  <si>
    <t xml:space="preserve">     自然资源事务</t>
  </si>
  <si>
    <t>22001</t>
  </si>
  <si>
    <t>十八、自然资源海洋气象等支出</t>
  </si>
  <si>
    <t>220</t>
  </si>
  <si>
    <t xml:space="preserve">      其他涉外发展服务支出</t>
  </si>
  <si>
    <t>2160699</t>
  </si>
  <si>
    <t xml:space="preserve">    涉外发展服务支出</t>
  </si>
  <si>
    <t>21606</t>
  </si>
  <si>
    <t>十五、商业服务业等支出</t>
  </si>
  <si>
    <t>216</t>
  </si>
  <si>
    <t>十四、资源勘探信息等支出</t>
  </si>
  <si>
    <t>215</t>
  </si>
  <si>
    <t xml:space="preserve">      其他公路水路运输支出</t>
  </si>
  <si>
    <t>2140199</t>
  </si>
  <si>
    <t xml:space="preserve">      公路养护</t>
  </si>
  <si>
    <t>2140106</t>
  </si>
  <si>
    <t xml:space="preserve">      公路建设</t>
  </si>
  <si>
    <t>2140104</t>
  </si>
  <si>
    <t>2140101</t>
  </si>
  <si>
    <t xml:space="preserve">    公路水路运输</t>
  </si>
  <si>
    <t>21401</t>
  </si>
  <si>
    <t>十三、交通运输支出</t>
  </si>
  <si>
    <t>214</t>
  </si>
  <si>
    <t xml:space="preserve">      创业担保贷款贴息</t>
  </si>
  <si>
    <t>2130804</t>
  </si>
  <si>
    <t xml:space="preserve">      农业保险保费补贴</t>
  </si>
  <si>
    <t>2130803</t>
  </si>
  <si>
    <t xml:space="preserve">    普惠金融发展支出</t>
  </si>
  <si>
    <t>21308</t>
  </si>
  <si>
    <t xml:space="preserve">      对村民委员会和村党支部的补助</t>
  </si>
  <si>
    <t xml:space="preserve">    农村综合改革</t>
  </si>
  <si>
    <t>21307</t>
  </si>
  <si>
    <t xml:space="preserve">      其他扶贫支出</t>
  </si>
  <si>
    <t>2130499</t>
  </si>
  <si>
    <t xml:space="preserve">    扶贫</t>
  </si>
  <si>
    <t>21305</t>
  </si>
  <si>
    <t xml:space="preserve">      其他水利支出</t>
  </si>
  <si>
    <t>2130399</t>
  </si>
  <si>
    <t xml:space="preserve">      大中型水库移民后期扶持专项支出</t>
  </si>
  <si>
    <t>2130321</t>
  </si>
  <si>
    <t xml:space="preserve">      水利行业业务管理</t>
  </si>
  <si>
    <t>2130304</t>
  </si>
  <si>
    <t xml:space="preserve">      一般行政管理事务</t>
  </si>
  <si>
    <t>2130302</t>
  </si>
  <si>
    <t>2130301</t>
  </si>
  <si>
    <t xml:space="preserve">    水利</t>
  </si>
  <si>
    <t>21303</t>
  </si>
  <si>
    <t xml:space="preserve">      森林生态效益补偿</t>
  </si>
  <si>
    <t>2130209</t>
  </si>
  <si>
    <t>2130205</t>
  </si>
  <si>
    <t xml:space="preserve">    林业和草原</t>
  </si>
  <si>
    <t>213</t>
  </si>
  <si>
    <t>2130199</t>
  </si>
  <si>
    <t xml:space="preserve">      对高校毕业生到基层任职补助</t>
  </si>
  <si>
    <t xml:space="preserve">      农产品质量安全</t>
  </si>
  <si>
    <t>2130109</t>
  </si>
  <si>
    <t xml:space="preserve">      病虫害控制</t>
  </si>
  <si>
    <t>2130108</t>
  </si>
  <si>
    <t xml:space="preserve">      事业运行</t>
  </si>
  <si>
    <t>2130104</t>
  </si>
  <si>
    <t xml:space="preserve">      一般行政管理事务</t>
  </si>
  <si>
    <t>2130101</t>
  </si>
  <si>
    <t>21301</t>
  </si>
  <si>
    <t>十二、农林水支出</t>
  </si>
  <si>
    <t xml:space="preserve">    城乡社区环境卫生</t>
  </si>
  <si>
    <t>21205</t>
  </si>
  <si>
    <t xml:space="preserve">      其他城乡社区公共设施支出</t>
  </si>
  <si>
    <t>2120399</t>
  </si>
  <si>
    <t xml:space="preserve">    城乡社区公共设施</t>
  </si>
  <si>
    <t>21203</t>
  </si>
  <si>
    <t xml:space="preserve">    城乡社区规划与管理</t>
  </si>
  <si>
    <t>21202</t>
  </si>
  <si>
    <t xml:space="preserve">      城管执法</t>
  </si>
  <si>
    <t>2120104</t>
  </si>
  <si>
    <t>2120101</t>
  </si>
  <si>
    <t xml:space="preserve">    城乡社区管理事务</t>
  </si>
  <si>
    <t>21201</t>
  </si>
  <si>
    <t>十一、城乡社区支出</t>
  </si>
  <si>
    <t>212</t>
  </si>
  <si>
    <t xml:space="preserve">      退耕现金</t>
  </si>
  <si>
    <t>2110602</t>
  </si>
  <si>
    <t>21106</t>
  </si>
  <si>
    <t xml:space="preserve">      停伐补助</t>
  </si>
  <si>
    <t>2110507</t>
  </si>
  <si>
    <t xml:space="preserve">    天然林保护</t>
  </si>
  <si>
    <t>21105</t>
  </si>
  <si>
    <t xml:space="preserve">      大气</t>
  </si>
  <si>
    <t>2110301</t>
  </si>
  <si>
    <t xml:space="preserve">    污染防治</t>
  </si>
  <si>
    <t>21103</t>
  </si>
  <si>
    <t>十、节能环保支出</t>
  </si>
  <si>
    <t>211</t>
  </si>
  <si>
    <t xml:space="preserve">      事业运行</t>
  </si>
  <si>
    <t>2101550</t>
  </si>
  <si>
    <t xml:space="preserve">    医疗保障管理事务</t>
  </si>
  <si>
    <t>21015</t>
  </si>
  <si>
    <t xml:space="preserve">      优抚对象医疗补助</t>
  </si>
  <si>
    <t>2101401</t>
  </si>
  <si>
    <t xml:space="preserve">    优抚对象医疗</t>
  </si>
  <si>
    <t>21014</t>
  </si>
  <si>
    <t xml:space="preserve">      城乡医疗救助</t>
  </si>
  <si>
    <t>2101301</t>
  </si>
  <si>
    <t xml:space="preserve">    医疗救助</t>
  </si>
  <si>
    <t>21013</t>
  </si>
  <si>
    <t xml:space="preserve">      财政对城乡居民基本医疗保险基金的补助</t>
  </si>
  <si>
    <t>2101202</t>
  </si>
  <si>
    <t xml:space="preserve">    财政对基本医疗保险基金的补助</t>
  </si>
  <si>
    <t>21012</t>
  </si>
  <si>
    <t xml:space="preserve">      事业单位医疗</t>
  </si>
  <si>
    <t>2101102</t>
  </si>
  <si>
    <t xml:space="preserve">      行政单位医疗</t>
  </si>
  <si>
    <t>2101101</t>
  </si>
  <si>
    <t xml:space="preserve">    行政事业单位医疗</t>
  </si>
  <si>
    <t>21011</t>
  </si>
  <si>
    <t xml:space="preserve">      其他计划生育事务支出</t>
  </si>
  <si>
    <t>2100799</t>
  </si>
  <si>
    <t xml:space="preserve">      计划生育服务</t>
  </si>
  <si>
    <t>2100717</t>
  </si>
  <si>
    <t xml:space="preserve">    计划生育事务</t>
  </si>
  <si>
    <t>21007</t>
  </si>
  <si>
    <t>2100409</t>
  </si>
  <si>
    <t>2100408</t>
  </si>
  <si>
    <t>2100403</t>
  </si>
  <si>
    <t>2100401</t>
  </si>
  <si>
    <t>21004</t>
  </si>
  <si>
    <t xml:space="preserve">      其他基层医疗卫生机构支出</t>
  </si>
  <si>
    <t>2100399</t>
  </si>
  <si>
    <t>21003</t>
  </si>
  <si>
    <t xml:space="preserve">      其他公立医院支出</t>
  </si>
  <si>
    <t>2100299</t>
  </si>
  <si>
    <t>21002</t>
  </si>
  <si>
    <t xml:space="preserve">      其他卫生健康管理事务支出</t>
  </si>
  <si>
    <t>2100199</t>
  </si>
  <si>
    <t>2100101</t>
  </si>
  <si>
    <t xml:space="preserve">    卫生健康管理事务</t>
  </si>
  <si>
    <t>21001</t>
  </si>
  <si>
    <t>九、卫生健康支出</t>
  </si>
  <si>
    <t>210</t>
  </si>
  <si>
    <t xml:space="preserve">      其他社会保障和就业支出</t>
  </si>
  <si>
    <t>2089901</t>
  </si>
  <si>
    <t xml:space="preserve">    其他社会保障和就业支出</t>
  </si>
  <si>
    <t>20899</t>
  </si>
  <si>
    <t>2082602</t>
  </si>
  <si>
    <t xml:space="preserve">    财政对基本养老保险基金的补助</t>
  </si>
  <si>
    <t>20826</t>
  </si>
  <si>
    <t xml:space="preserve">      农村特困人员救助供养支出</t>
  </si>
  <si>
    <t>2082102</t>
  </si>
  <si>
    <t xml:space="preserve">    特困人员救助供养</t>
  </si>
  <si>
    <t>20821</t>
  </si>
  <si>
    <t xml:space="preserve">      流浪乞讨人员救助支出</t>
  </si>
  <si>
    <t>2082002</t>
  </si>
  <si>
    <t xml:space="preserve">      临时救助支出</t>
  </si>
  <si>
    <t>2082001</t>
  </si>
  <si>
    <t xml:space="preserve">    临时救助</t>
  </si>
  <si>
    <t>20820</t>
  </si>
  <si>
    <t xml:space="preserve">      农村最低生活保障金支出</t>
  </si>
  <si>
    <t>2081902</t>
  </si>
  <si>
    <t xml:space="preserve">      城市最低生活保障金支出</t>
  </si>
  <si>
    <t>2081901</t>
  </si>
  <si>
    <t xml:space="preserve">    最低生活保障</t>
  </si>
  <si>
    <t>20819</t>
  </si>
  <si>
    <t>2081199</t>
  </si>
  <si>
    <t xml:space="preserve">      残疾人生活和护理补贴</t>
  </si>
  <si>
    <t>2081107</t>
  </si>
  <si>
    <t>2081101</t>
  </si>
  <si>
    <t>20811</t>
  </si>
  <si>
    <t xml:space="preserve">      殡葬</t>
  </si>
  <si>
    <t>2081004</t>
  </si>
  <si>
    <t xml:space="preserve">      老年福利</t>
  </si>
  <si>
    <t>2081002</t>
  </si>
  <si>
    <t xml:space="preserve">      儿童福利</t>
  </si>
  <si>
    <t>2081001</t>
  </si>
  <si>
    <t>20810</t>
  </si>
  <si>
    <t xml:space="preserve">      军队转业干部安置</t>
  </si>
  <si>
    <t>2080905</t>
  </si>
  <si>
    <t xml:space="preserve">      退役士兵管理教育</t>
  </si>
  <si>
    <t>2080904</t>
  </si>
  <si>
    <t xml:space="preserve">      军队移交政府离退休干部管理机构</t>
  </si>
  <si>
    <t>2080903</t>
  </si>
  <si>
    <t xml:space="preserve">      军队移交政府的离退休人员安置</t>
  </si>
  <si>
    <t>2080902</t>
  </si>
  <si>
    <t xml:space="preserve">      退役士兵安置</t>
  </si>
  <si>
    <t>2080901</t>
  </si>
  <si>
    <t xml:space="preserve">    退役安置</t>
  </si>
  <si>
    <t>20809</t>
  </si>
  <si>
    <t xml:space="preserve">      其他优抚支出 </t>
  </si>
  <si>
    <t>2080899</t>
  </si>
  <si>
    <t xml:space="preserve">      义务兵优待</t>
  </si>
  <si>
    <t>2080805</t>
  </si>
  <si>
    <t xml:space="preserve">      优抚事业单位支出</t>
  </si>
  <si>
    <t>2080804</t>
  </si>
  <si>
    <t xml:space="preserve">      在乡复员、退伍军人生活补助</t>
  </si>
  <si>
    <t>2080803</t>
  </si>
  <si>
    <t xml:space="preserve">      伤残抚恤</t>
  </si>
  <si>
    <t>2080802</t>
  </si>
  <si>
    <t xml:space="preserve">      死亡抚恤</t>
  </si>
  <si>
    <t>2080801</t>
  </si>
  <si>
    <t xml:space="preserve">    抚恤</t>
  </si>
  <si>
    <t>20808</t>
  </si>
  <si>
    <t xml:space="preserve">      其他就业补助支出</t>
  </si>
  <si>
    <t>2080799</t>
  </si>
  <si>
    <t xml:space="preserve">    就业补助</t>
  </si>
  <si>
    <t>20807</t>
  </si>
  <si>
    <t xml:space="preserve">      对机关事业单位基本养老保险基金的补助</t>
  </si>
  <si>
    <t>2080299</t>
  </si>
  <si>
    <t>2080201</t>
  </si>
  <si>
    <t xml:space="preserve">    民政管理事务</t>
  </si>
  <si>
    <t>20802</t>
  </si>
  <si>
    <t xml:space="preserve">      其他人力资源和社会保障管理事务支出</t>
  </si>
  <si>
    <t>2080199</t>
  </si>
  <si>
    <t>20801</t>
  </si>
  <si>
    <t>八、社会保障和就业支出</t>
  </si>
  <si>
    <t>208</t>
  </si>
  <si>
    <t>2079999</t>
  </si>
  <si>
    <t>20799</t>
  </si>
  <si>
    <t xml:space="preserve">    广播电视</t>
  </si>
  <si>
    <t>20708</t>
  </si>
  <si>
    <t xml:space="preserve">      电影</t>
  </si>
  <si>
    <t>2070607</t>
  </si>
  <si>
    <t>20704</t>
  </si>
  <si>
    <t>20702</t>
  </si>
  <si>
    <t xml:space="preserve">      其他文化和旅游支出</t>
  </si>
  <si>
    <t>2070199</t>
  </si>
  <si>
    <t xml:space="preserve">      文化和旅游市场管理</t>
  </si>
  <si>
    <t>2070112</t>
  </si>
  <si>
    <t>2070101</t>
  </si>
  <si>
    <t xml:space="preserve">    文化和旅游</t>
  </si>
  <si>
    <t>20701</t>
  </si>
  <si>
    <t>七、文化旅游体育与传媒支出</t>
  </si>
  <si>
    <t>207</t>
  </si>
  <si>
    <t xml:space="preserve">    技术研究与开发</t>
  </si>
  <si>
    <t>20604</t>
  </si>
  <si>
    <t>2060101</t>
  </si>
  <si>
    <t>20601</t>
  </si>
  <si>
    <t>六、科学技术支出</t>
  </si>
  <si>
    <t>206</t>
  </si>
  <si>
    <t>2050999</t>
  </si>
  <si>
    <t xml:space="preserve">      农村中小学校舍建设</t>
  </si>
  <si>
    <t>2050901</t>
  </si>
  <si>
    <t>20509</t>
  </si>
  <si>
    <t>2050802</t>
  </si>
  <si>
    <t xml:space="preserve">      教师进修</t>
  </si>
  <si>
    <t>2050801</t>
  </si>
  <si>
    <t xml:space="preserve">    进修及培训</t>
  </si>
  <si>
    <t>20508</t>
  </si>
  <si>
    <t xml:space="preserve">      其他职业教育支出</t>
  </si>
  <si>
    <t>2050399</t>
  </si>
  <si>
    <t>2050302</t>
  </si>
  <si>
    <t>20503</t>
  </si>
  <si>
    <t>2050299</t>
  </si>
  <si>
    <t>2050204</t>
  </si>
  <si>
    <t>2050203</t>
  </si>
  <si>
    <t>2050202</t>
  </si>
  <si>
    <t>2050201</t>
  </si>
  <si>
    <t>20502</t>
  </si>
  <si>
    <t>2050101</t>
  </si>
  <si>
    <t>20501</t>
  </si>
  <si>
    <t>五、教育支出</t>
  </si>
  <si>
    <t>205</t>
  </si>
  <si>
    <t xml:space="preserve">      其他司法支出</t>
  </si>
  <si>
    <t>2040699</t>
  </si>
  <si>
    <t>2040599</t>
  </si>
  <si>
    <t>2040501</t>
  </si>
  <si>
    <t>20405</t>
  </si>
  <si>
    <t>2040499</t>
  </si>
  <si>
    <t>2040401</t>
  </si>
  <si>
    <t>20404</t>
  </si>
  <si>
    <t>2040299</t>
  </si>
  <si>
    <t xml:space="preserve">      执法办案</t>
  </si>
  <si>
    <t>2040220</t>
  </si>
  <si>
    <t>2040202</t>
  </si>
  <si>
    <t>2040201</t>
  </si>
  <si>
    <t>20402</t>
  </si>
  <si>
    <t>四、公共安全支出</t>
  </si>
  <si>
    <t>204</t>
  </si>
  <si>
    <t xml:space="preserve">      其他市场监督管理事务</t>
  </si>
  <si>
    <t>2013899</t>
  </si>
  <si>
    <t>2013850</t>
  </si>
  <si>
    <t>2013801</t>
  </si>
  <si>
    <t xml:space="preserve">    市场监督管理事务</t>
  </si>
  <si>
    <t>20138</t>
  </si>
  <si>
    <t>2013401</t>
  </si>
  <si>
    <t>20134</t>
  </si>
  <si>
    <t>2013301</t>
  </si>
  <si>
    <t xml:space="preserve">    宣传事务</t>
  </si>
  <si>
    <t>20133</t>
  </si>
  <si>
    <t xml:space="preserve">      其他组织事务支出</t>
  </si>
  <si>
    <t>2013299</t>
  </si>
  <si>
    <t>2013201</t>
  </si>
  <si>
    <t>20132</t>
  </si>
  <si>
    <t>2013102</t>
  </si>
  <si>
    <t>2013101</t>
  </si>
  <si>
    <t>20131</t>
  </si>
  <si>
    <t xml:space="preserve">      其他群众团体事务支出</t>
  </si>
  <si>
    <t>2012999</t>
  </si>
  <si>
    <t>2012902</t>
  </si>
  <si>
    <t>2012901</t>
  </si>
  <si>
    <t>20129</t>
  </si>
  <si>
    <t>2012801</t>
  </si>
  <si>
    <t>20128</t>
  </si>
  <si>
    <t xml:space="preserve">      档案馆</t>
  </si>
  <si>
    <t>2012604</t>
  </si>
  <si>
    <t xml:space="preserve">    档案事务</t>
  </si>
  <si>
    <t>20126</t>
  </si>
  <si>
    <t>2011301</t>
  </si>
  <si>
    <t>20113</t>
  </si>
  <si>
    <t>2011101</t>
  </si>
  <si>
    <t>20111</t>
  </si>
  <si>
    <t xml:space="preserve">      审计业务</t>
  </si>
  <si>
    <t>2010804</t>
  </si>
  <si>
    <t>2010801</t>
  </si>
  <si>
    <t>20108</t>
  </si>
  <si>
    <t>2010701</t>
  </si>
  <si>
    <t>20107</t>
  </si>
  <si>
    <t xml:space="preserve">      其他财政事务支出</t>
  </si>
  <si>
    <t>2010699</t>
  </si>
  <si>
    <t>2010601</t>
  </si>
  <si>
    <t>20106</t>
  </si>
  <si>
    <t>2010550</t>
  </si>
  <si>
    <t xml:space="preserve">      统计管理</t>
  </si>
  <si>
    <t>2010506</t>
  </si>
  <si>
    <t>2010501</t>
  </si>
  <si>
    <t>20105</t>
  </si>
  <si>
    <t xml:space="preserve">      其他发展与改革事务支出</t>
  </si>
  <si>
    <t>2010499</t>
  </si>
  <si>
    <t>2010450</t>
  </si>
  <si>
    <t>2010401</t>
  </si>
  <si>
    <t>20104</t>
  </si>
  <si>
    <t>2010399</t>
  </si>
  <si>
    <t>2010350</t>
  </si>
  <si>
    <t>2010305</t>
  </si>
  <si>
    <t>2010302</t>
  </si>
  <si>
    <t>2010301</t>
  </si>
  <si>
    <t>20103</t>
  </si>
  <si>
    <t>2010201</t>
  </si>
  <si>
    <t>20102</t>
  </si>
  <si>
    <t>20101</t>
  </si>
  <si>
    <t>一般公共预算本级支出表</t>
  </si>
  <si>
    <r>
      <rPr>
        <sz val="11"/>
        <rFont val="黑体"/>
        <family val="3"/>
      </rPr>
      <t>附表</t>
    </r>
    <r>
      <rPr>
        <sz val="11"/>
        <rFont val="Times New Roman"/>
        <family val="1"/>
      </rPr>
      <t>1-3</t>
    </r>
  </si>
  <si>
    <t>10203</t>
  </si>
  <si>
    <t>职工基本医疗保险基金收入</t>
  </si>
  <si>
    <t>职工基本医疗保险费收入</t>
  </si>
  <si>
    <t xml:space="preserve">   城乡居民基本养老保险基金收入</t>
  </si>
  <si>
    <t xml:space="preserve">     城乡居民基本养老保险基金缴费收入</t>
  </si>
  <si>
    <t xml:space="preserve">   城乡居民基本养老保险基金财政补贴收入</t>
  </si>
  <si>
    <t xml:space="preserve">    城乡居民基本养老保险基金利息收入</t>
  </si>
  <si>
    <t>社会保险基金转移性收入</t>
  </si>
  <si>
    <t>其他城乡居民基本养老保险基金收入</t>
  </si>
  <si>
    <t xml:space="preserve">   机关事业单位基本养老保险基金收入</t>
  </si>
  <si>
    <t xml:space="preserve">  机关事业单位基本养老保险基金利息收入</t>
  </si>
  <si>
    <t xml:space="preserve">   城乡居民基本医疗保险基金收入</t>
  </si>
  <si>
    <t xml:space="preserve">  城乡居民基本医疗保险基金财政补贴收入</t>
  </si>
  <si>
    <t xml:space="preserve">      城乡居民基本医疗保险基金利息收入</t>
  </si>
  <si>
    <r>
      <rPr>
        <b/>
        <sz val="11"/>
        <rFont val="方正仿宋_GBK"/>
        <family val="0"/>
      </rPr>
      <t>社保保险基金收入</t>
    </r>
  </si>
  <si>
    <t>209</t>
  </si>
  <si>
    <t>20903</t>
  </si>
  <si>
    <t>职工基本医疗保险基金支出</t>
  </si>
  <si>
    <t>2090301</t>
  </si>
  <si>
    <t>职工基本医疗保险统筹基金</t>
  </si>
  <si>
    <t xml:space="preserve">   城乡居民基本养老保险基金支出</t>
  </si>
  <si>
    <t xml:space="preserve">      基本养老金支出</t>
  </si>
  <si>
    <t xml:space="preserve">      个人账户养老金支出</t>
  </si>
  <si>
    <t>社会保险基金转移支出</t>
  </si>
  <si>
    <t xml:space="preserve">   机关事业单位基本养老保险基金支出</t>
  </si>
  <si>
    <t xml:space="preserve">   城乡居民基本医疗保险基金支出</t>
  </si>
  <si>
    <t xml:space="preserve">     城乡居民基本医疗保险基金医疗待遇支出</t>
  </si>
  <si>
    <t>城乡居民大病保险支出</t>
  </si>
  <si>
    <r>
      <rPr>
        <b/>
        <sz val="11"/>
        <rFont val="方正仿宋_GBK"/>
        <family val="0"/>
      </rPr>
      <t>社会保险基金支出</t>
    </r>
  </si>
  <si>
    <r>
      <rPr>
        <sz val="11"/>
        <rFont val="黑体"/>
        <family val="3"/>
      </rPr>
      <t>附表</t>
    </r>
    <r>
      <rPr>
        <sz val="11"/>
        <rFont val="Times New Roman"/>
        <family val="1"/>
      </rPr>
      <t>1-19</t>
    </r>
  </si>
  <si>
    <t>四、其他支出</t>
  </si>
  <si>
    <t>五、债务付息支出</t>
  </si>
  <si>
    <t xml:space="preserve">      基础设施建设和经济发展</t>
  </si>
  <si>
    <t>2082202</t>
  </si>
  <si>
    <t>2082301</t>
  </si>
  <si>
    <t xml:space="preserve">    国有土地使用权出让收入安排的支出</t>
  </si>
  <si>
    <t xml:space="preserve">    国有土地收益基金安排的支出</t>
  </si>
  <si>
    <t xml:space="preserve">      土地开发支出</t>
  </si>
  <si>
    <t xml:space="preserve">      城市公共设施</t>
  </si>
  <si>
    <t>2121301</t>
  </si>
  <si>
    <r>
      <t xml:space="preserve"> </t>
    </r>
    <r>
      <rPr>
        <sz val="11"/>
        <color theme="1"/>
        <rFont val="Calibri"/>
        <family val="0"/>
      </rPr>
      <t xml:space="preserve">     用于体育事业的彩票公益金支出</t>
    </r>
  </si>
  <si>
    <t>2296003</t>
  </si>
  <si>
    <t xml:space="preserve">      土地储备专项债券付息支出</t>
  </si>
  <si>
    <t xml:space="preserve">      人大会议</t>
  </si>
  <si>
    <t>2020104</t>
  </si>
  <si>
    <t>2010202</t>
  </si>
  <si>
    <t>2010204</t>
  </si>
  <si>
    <t xml:space="preserve">      一般行政管理事务</t>
  </si>
  <si>
    <t xml:space="preserve">      政协会议</t>
  </si>
  <si>
    <t xml:space="preserve">      事业运行</t>
  </si>
  <si>
    <t xml:space="preserve">      专项统计业务</t>
  </si>
  <si>
    <t>2010505</t>
  </si>
  <si>
    <t xml:space="preserve">      信息化建设</t>
  </si>
  <si>
    <t xml:space="preserve">      财政委托业务</t>
  </si>
  <si>
    <t>2010607</t>
  </si>
  <si>
    <t>2010608</t>
  </si>
  <si>
    <t>2012802</t>
  </si>
  <si>
    <t>2013399</t>
  </si>
  <si>
    <t xml:space="preserve">      其他宣传事务支出</t>
  </si>
  <si>
    <t xml:space="preserve">    网信事务</t>
  </si>
  <si>
    <t>2013701</t>
  </si>
  <si>
    <t>20137</t>
  </si>
  <si>
    <t>2013702</t>
  </si>
  <si>
    <t xml:space="preserve">    其他一般公共服务支出</t>
  </si>
  <si>
    <t xml:space="preserve">      其他一般公共服务支出</t>
  </si>
  <si>
    <t>20199</t>
  </si>
  <si>
    <t>2019902</t>
  </si>
  <si>
    <t>2040250</t>
  </si>
  <si>
    <t>2060499</t>
  </si>
  <si>
    <t xml:space="preserve">      其他技术研究与开发支出</t>
  </si>
  <si>
    <t>2080102</t>
  </si>
  <si>
    <t>2080202</t>
  </si>
  <si>
    <t xml:space="preserve">      基层政权建设和社区治理</t>
  </si>
  <si>
    <t>2080208</t>
  </si>
  <si>
    <r>
      <rPr>
        <sz val="11"/>
        <rFont val="方正仿宋_GBK"/>
        <family val="0"/>
      </rPr>
      <t>单位：万元</t>
    </r>
  </si>
  <si>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</si>
  <si>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</si>
  <si>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</si>
  <si>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</si>
  <si>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</si>
  <si>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</si>
  <si>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其他行政事业单位养老支出</t>
  </si>
  <si>
    <t>2080502</t>
  </si>
  <si>
    <t>20805</t>
  </si>
  <si>
    <t>080501</t>
  </si>
  <si>
    <t>080503</t>
  </si>
  <si>
    <t>2080505</t>
  </si>
  <si>
    <t>2080506</t>
  </si>
  <si>
    <t>2080507</t>
  </si>
  <si>
    <t>2080599</t>
  </si>
  <si>
    <t xml:space="preserve">      其他退役安置支出</t>
  </si>
  <si>
    <t>2080999</t>
  </si>
  <si>
    <t xml:space="preserve">      残疾人康复</t>
  </si>
  <si>
    <t xml:space="preserve">    退役军人管理事务</t>
  </si>
  <si>
    <t>2082801</t>
  </si>
  <si>
    <t>2082802</t>
  </si>
  <si>
    <t>20828</t>
  </si>
  <si>
    <t xml:space="preserve">    财政代缴社会保险费支出</t>
  </si>
  <si>
    <t xml:space="preserve">      财政代缴城乡居民基本养老保险费支出</t>
  </si>
  <si>
    <t>20830</t>
  </si>
  <si>
    <t>2083001</t>
  </si>
  <si>
    <t xml:space="preserve">      乡镇卫生院</t>
  </si>
  <si>
    <t>2100302</t>
  </si>
  <si>
    <t xml:space="preserve">      重大公共卫生服务</t>
  </si>
  <si>
    <t xml:space="preserve">      水体</t>
  </si>
  <si>
    <t>2110302</t>
  </si>
  <si>
    <t xml:space="preserve">      其他城乡社区管理事务支出</t>
  </si>
  <si>
    <t>2120199</t>
  </si>
  <si>
    <t xml:space="preserve">    农业农村</t>
  </si>
  <si>
    <t xml:space="preserve">      统计监测与信息服务</t>
  </si>
  <si>
    <t xml:space="preserve">      农业生产发展</t>
  </si>
  <si>
    <t xml:space="preserve">      农村社会事业</t>
  </si>
  <si>
    <t xml:space="preserve">      农业资源保护修复与利用</t>
  </si>
  <si>
    <t>2130111</t>
  </si>
  <si>
    <t>2130122</t>
  </si>
  <si>
    <t>2130126</t>
  </si>
  <si>
    <t>2130135</t>
  </si>
  <si>
    <t>2130152</t>
  </si>
  <si>
    <t xml:space="preserve">      水利工程运行与维护</t>
  </si>
  <si>
    <t>2130306</t>
  </si>
  <si>
    <t xml:space="preserve">      其他农村综合改革支出</t>
  </si>
  <si>
    <t>2130705</t>
  </si>
  <si>
    <t>2130799</t>
  </si>
  <si>
    <t>2140102</t>
  </si>
  <si>
    <t xml:space="preserve">      其他商业流通事务支出</t>
  </si>
  <si>
    <t>21602</t>
  </si>
  <si>
    <t>2160299</t>
  </si>
  <si>
    <t xml:space="preserve">      地质勘查与矿产资源管理</t>
  </si>
  <si>
    <t>2200104</t>
  </si>
  <si>
    <t>2200114</t>
  </si>
  <si>
    <t>2200150</t>
  </si>
  <si>
    <t xml:space="preserve">      农村危房改造</t>
  </si>
  <si>
    <t>2210105</t>
  </si>
  <si>
    <t>二十三、债务付息支出</t>
  </si>
  <si>
    <t xml:space="preserve">    地方政府一般债务付息支出</t>
  </si>
  <si>
    <t xml:space="preserve">      地方政府一般债券付息支出</t>
  </si>
  <si>
    <t>232</t>
  </si>
  <si>
    <t>23203</t>
  </si>
  <si>
    <t>2320301</t>
  </si>
  <si>
    <t>2081104</t>
  </si>
  <si>
    <t>旅游发展专项资金</t>
  </si>
  <si>
    <t>水库移民后期扶持资金</t>
  </si>
  <si>
    <r>
      <t xml:space="preserve"> </t>
    </r>
    <r>
      <rPr>
        <sz val="11"/>
        <color indexed="8"/>
        <rFont val="宋体"/>
        <family val="0"/>
      </rPr>
      <t xml:space="preserve">  </t>
    </r>
    <r>
      <rPr>
        <sz val="11"/>
        <color indexed="8"/>
        <rFont val="宋体"/>
        <family val="0"/>
      </rPr>
      <t>其他对个人和家庭补助</t>
    </r>
  </si>
  <si>
    <t>职工基本医疗保险基金利息收入</t>
  </si>
  <si>
    <t xml:space="preserve">    城乡居民基本养老保险基金委托投资收益</t>
  </si>
  <si>
    <t>机关事业单位基本养老保险基金财政补贴收入</t>
  </si>
  <si>
    <t xml:space="preserve">      城乡居民基本医疗保险费收入</t>
  </si>
  <si>
    <t>社会保险基金转移支出</t>
  </si>
  <si>
    <t>2301703</t>
  </si>
  <si>
    <t>2301903</t>
  </si>
  <si>
    <t>职工基本医疗保险基金上解支出</t>
  </si>
  <si>
    <t xml:space="preserve">        机关事业单位基本养老保险费收入</t>
  </si>
  <si>
    <t>六、抗疫特别国债安排的支出</t>
  </si>
  <si>
    <t xml:space="preserve">    小型水库移民扶助基金安排的支出</t>
  </si>
  <si>
    <t xml:space="preserve">      基础设施建设和经济发展</t>
  </si>
  <si>
    <t xml:space="preserve">      其他小型水库移民扶助基金支出</t>
  </si>
  <si>
    <t xml:space="preserve">      公共租赁住房支出</t>
  </si>
  <si>
    <t>六、抗疫特别国债安排的支出</t>
  </si>
  <si>
    <t xml:space="preserve">    基础设施建设</t>
  </si>
  <si>
    <t xml:space="preserve">      公共卫生体系建设</t>
  </si>
  <si>
    <t xml:space="preserve">      城镇老旧小区改造</t>
  </si>
  <si>
    <t xml:space="preserve">      市政设施建设</t>
  </si>
  <si>
    <t xml:space="preserve">      一般行政管理事务</t>
  </si>
  <si>
    <t xml:space="preserve">      委员视察</t>
  </si>
  <si>
    <t xml:space="preserve">      专项业务及机关事务管理</t>
  </si>
  <si>
    <t xml:space="preserve">     一般行政管理事务</t>
  </si>
  <si>
    <t xml:space="preserve">    其他党委办公厅（室）及相关机构事务支出</t>
  </si>
  <si>
    <t xml:space="preserve">      中等职业教育</t>
  </si>
  <si>
    <t xml:space="preserve">    新闻出版电影</t>
  </si>
  <si>
    <t xml:space="preserve">    其他文化旅游体育与传媒支出</t>
  </si>
  <si>
    <t xml:space="preserve">      其他文化旅游体育与传媒支出</t>
  </si>
  <si>
    <t xml:space="preserve">    退耕还林还草</t>
  </si>
  <si>
    <t xml:space="preserve">      其他农业农村支出</t>
  </si>
  <si>
    <t xml:space="preserve">      森林资源培育</t>
  </si>
  <si>
    <t xml:space="preserve">      专项业务活动</t>
  </si>
  <si>
    <t xml:space="preserve">      自然灾害救灾补助</t>
  </si>
  <si>
    <t xml:space="preserve">      其他自然灾害救灾及恢复重建支出</t>
  </si>
  <si>
    <t xml:space="preserve">    年初预留</t>
  </si>
  <si>
    <t>2010102</t>
  </si>
  <si>
    <t>2010205</t>
  </si>
  <si>
    <t xml:space="preserve">      战略规划与实施</t>
  </si>
  <si>
    <t xml:space="preserve">      物价管理</t>
  </si>
  <si>
    <t>2010402</t>
  </si>
  <si>
    <t>2010404</t>
  </si>
  <si>
    <t>2010408</t>
  </si>
  <si>
    <t xml:space="preserve">      专项普查活动</t>
  </si>
  <si>
    <t>2010507</t>
  </si>
  <si>
    <t xml:space="preserve">      事业运行</t>
  </si>
  <si>
    <t>2010850</t>
  </si>
  <si>
    <t>2011302</t>
  </si>
  <si>
    <t>2011350</t>
  </si>
  <si>
    <t xml:space="preserve">      行政运行</t>
  </si>
  <si>
    <t>2012601</t>
  </si>
  <si>
    <t>2012602</t>
  </si>
  <si>
    <t xml:space="preserve">      工会事务</t>
  </si>
  <si>
    <t>2012906</t>
  </si>
  <si>
    <t xml:space="preserve">      专项业务</t>
  </si>
  <si>
    <t>2013105</t>
  </si>
  <si>
    <t>2013150</t>
  </si>
  <si>
    <t>2013199</t>
  </si>
  <si>
    <t>2013202</t>
  </si>
  <si>
    <t xml:space="preserve">      宣传管理</t>
  </si>
  <si>
    <t>2013304</t>
  </si>
  <si>
    <t xml:space="preserve">    其他共产党事务支出</t>
  </si>
  <si>
    <t>20136</t>
  </si>
  <si>
    <t>2013601</t>
  </si>
  <si>
    <t xml:space="preserve">      食品安全监管</t>
  </si>
  <si>
    <t>2013802</t>
  </si>
  <si>
    <t>2013816</t>
  </si>
  <si>
    <t>203</t>
  </si>
  <si>
    <t>20306</t>
  </si>
  <si>
    <t>2030601</t>
  </si>
  <si>
    <t>2030607</t>
  </si>
  <si>
    <t>20406</t>
  </si>
  <si>
    <t>2040601</t>
  </si>
  <si>
    <t>2040650</t>
  </si>
  <si>
    <t>2050102</t>
  </si>
  <si>
    <t>2050199</t>
  </si>
  <si>
    <t xml:space="preserve">      初等职业教育</t>
  </si>
  <si>
    <t>2050301</t>
  </si>
  <si>
    <t>20507</t>
  </si>
  <si>
    <t>2050701</t>
  </si>
  <si>
    <t>20599</t>
  </si>
  <si>
    <t>2059999</t>
  </si>
  <si>
    <t xml:space="preserve">      其他教育支出</t>
  </si>
  <si>
    <t xml:space="preserve">    其他教育支出</t>
  </si>
  <si>
    <t xml:space="preserve">      其他科技条件与服务支出</t>
  </si>
  <si>
    <t xml:space="preserve">    科技条件与服务</t>
  </si>
  <si>
    <t>20605</t>
  </si>
  <si>
    <t>2060599</t>
  </si>
  <si>
    <t>2070102</t>
  </si>
  <si>
    <t>2070104</t>
  </si>
  <si>
    <t>2070114</t>
  </si>
  <si>
    <t>2070204</t>
  </si>
  <si>
    <t>2070205</t>
  </si>
  <si>
    <t>2070801</t>
  </si>
  <si>
    <t>2070808</t>
  </si>
  <si>
    <t>2080101</t>
  </si>
  <si>
    <t>2080107</t>
  </si>
  <si>
    <t>2080109</t>
  </si>
  <si>
    <t>2080150</t>
  </si>
  <si>
    <t>2082804</t>
  </si>
  <si>
    <t>2082850</t>
  </si>
  <si>
    <t>2100102</t>
  </si>
  <si>
    <t>21006</t>
  </si>
  <si>
    <t>2100699</t>
  </si>
  <si>
    <t>2101501</t>
  </si>
  <si>
    <t>2101504</t>
  </si>
  <si>
    <t>2101599</t>
  </si>
  <si>
    <t>2110303</t>
  </si>
  <si>
    <t>2110399</t>
  </si>
  <si>
    <t>21111</t>
  </si>
  <si>
    <t>2111103</t>
  </si>
  <si>
    <t>2120102</t>
  </si>
  <si>
    <t>2120106</t>
  </si>
  <si>
    <t>2120109</t>
  </si>
  <si>
    <t>2120303</t>
  </si>
  <si>
    <t>21299</t>
  </si>
  <si>
    <t>2130110</t>
  </si>
  <si>
    <t xml:space="preserve">      执法监管</t>
  </si>
  <si>
    <t xml:space="preserve">      农田建设</t>
  </si>
  <si>
    <t>2130153</t>
  </si>
  <si>
    <t xml:space="preserve">     林业草原防灾减灾</t>
  </si>
  <si>
    <t xml:space="preserve">     其他林业和草原支出</t>
  </si>
  <si>
    <t>21302</t>
  </si>
  <si>
    <t>2130234</t>
  </si>
  <si>
    <t>2130299</t>
  </si>
  <si>
    <t xml:space="preserve">      农村水利</t>
  </si>
  <si>
    <t>2130316</t>
  </si>
  <si>
    <t>2130334</t>
  </si>
  <si>
    <t>2130707</t>
  </si>
  <si>
    <t xml:space="preserve">      农村综合改革示范试点补助</t>
  </si>
  <si>
    <t xml:space="preserve">      水利建设征地及移民支出</t>
  </si>
  <si>
    <t>2130899</t>
  </si>
  <si>
    <t>21399</t>
  </si>
  <si>
    <t>2139999</t>
  </si>
  <si>
    <t xml:space="preserve">    其他农林水支出</t>
  </si>
  <si>
    <t xml:space="preserve">      其他普惠金融发展支出</t>
  </si>
  <si>
    <t xml:space="preserve">      其他农林水支出</t>
  </si>
  <si>
    <t>2140112</t>
  </si>
  <si>
    <t xml:space="preserve">      公路运输管理</t>
  </si>
  <si>
    <t xml:space="preserve">    其他交通运输支出</t>
  </si>
  <si>
    <t xml:space="preserve">      其他交通运输支出</t>
  </si>
  <si>
    <t>21499</t>
  </si>
  <si>
    <t>2149999</t>
  </si>
  <si>
    <t>21505</t>
  </si>
  <si>
    <t>2150501</t>
  </si>
  <si>
    <t>2150599</t>
  </si>
  <si>
    <t>2160201</t>
  </si>
  <si>
    <t>2200102</t>
  </si>
  <si>
    <t>2200106</t>
  </si>
  <si>
    <t>2200113</t>
  </si>
  <si>
    <t xml:space="preserve">      自然资源利用与保护</t>
  </si>
  <si>
    <t xml:space="preserve">      地质矿产资源与环境调查</t>
  </si>
  <si>
    <t>2200501</t>
  </si>
  <si>
    <t xml:space="preserve">      老旧小区改造</t>
  </si>
  <si>
    <t>2210108</t>
  </si>
  <si>
    <t>2240150</t>
  </si>
  <si>
    <t>2240202</t>
  </si>
  <si>
    <t>22403</t>
  </si>
  <si>
    <t xml:space="preserve">    森林消防事务</t>
  </si>
  <si>
    <t xml:space="preserve">      森林消防应急救援</t>
  </si>
  <si>
    <t>2240304</t>
  </si>
  <si>
    <t>22406</t>
  </si>
  <si>
    <t>2240601</t>
  </si>
  <si>
    <t xml:space="preserve">    自然灾害防治</t>
  </si>
  <si>
    <t xml:space="preserve">      地质灾害防治</t>
  </si>
  <si>
    <t>2240799</t>
  </si>
  <si>
    <t>2240703</t>
  </si>
  <si>
    <t>2290201</t>
  </si>
  <si>
    <t>2299999</t>
  </si>
  <si>
    <t xml:space="preserve">   中医药</t>
  </si>
  <si>
    <t xml:space="preserve">      其他中医药支出</t>
  </si>
  <si>
    <t xml:space="preserve">      行政运行</t>
  </si>
  <si>
    <t xml:space="preserve">      信息化建设</t>
  </si>
  <si>
    <t xml:space="preserve">      其他医疗保障管理事务支出</t>
  </si>
  <si>
    <t xml:space="preserve">      噪声</t>
  </si>
  <si>
    <t xml:space="preserve">      其他污染防治支出</t>
  </si>
  <si>
    <t xml:space="preserve">   污染减排</t>
  </si>
  <si>
    <t xml:space="preserve">      减排专项支出</t>
  </si>
  <si>
    <t xml:space="preserve">      一般行政管理事务</t>
  </si>
  <si>
    <t xml:space="preserve">      工程建设管理</t>
  </si>
  <si>
    <t xml:space="preserve">      住宅建设与房地产市场监管</t>
  </si>
  <si>
    <t xml:space="preserve">      小城镇基础设施建设</t>
  </si>
  <si>
    <t xml:space="preserve">    其他城乡社区支出</t>
  </si>
  <si>
    <t xml:space="preserve">   工业和信息产业监管</t>
  </si>
  <si>
    <t xml:space="preserve">      其他工业和信息产业监管支出</t>
  </si>
  <si>
    <t xml:space="preserve">    商业流通事务</t>
  </si>
  <si>
    <t xml:space="preserve">      广播电视事务</t>
  </si>
  <si>
    <t xml:space="preserve">      社会保险业务管理事务</t>
  </si>
  <si>
    <t xml:space="preserve">      事业运行</t>
  </si>
  <si>
    <t xml:space="preserve">      社会保险经办机构</t>
  </si>
  <si>
    <t xml:space="preserve">      拥军优属</t>
  </si>
  <si>
    <t xml:space="preserve">     一般行政管理事务</t>
  </si>
  <si>
    <t xml:space="preserve">      图书馆</t>
  </si>
  <si>
    <t xml:space="preserve">      文化和旅游管理事务</t>
  </si>
  <si>
    <t xml:space="preserve">      文物保护</t>
  </si>
  <si>
    <t xml:space="preserve">      博物馆</t>
  </si>
  <si>
    <t xml:space="preserve">   特殊教育</t>
  </si>
  <si>
    <t xml:space="preserve">      特殊学校教育</t>
  </si>
  <si>
    <t xml:space="preserve">      其他教育管理事务支出</t>
  </si>
  <si>
    <t xml:space="preserve">   国防动员</t>
  </si>
  <si>
    <t xml:space="preserve">     兵役征集</t>
  </si>
  <si>
    <t xml:space="preserve">     民兵</t>
  </si>
  <si>
    <t xml:space="preserve">                                                                                                                                                                                                                                                                                                                                                                                                                                                                                                                                                                                                                                                                                                                                                                                                                                                                                                                                                                                                                                                                                                                                                                                                                                                                                                                                                                                                                                                                                                                                                                                                                                                                                                                                                                                                                                                                                                                                                                                                                                                                                                                                                                                                                                                                                                                                                                                                                                                                                                                                                                                                                                                                                                                                                                                                                                                                                                                                                                                                                                                                                                                                                                                                                                                                                                                                                                                                                                                                                                                                                                                                                                                                                                                                                                                                                                                                                                                                                                                                                                                                                                                                                                                                                                                                                                                                                                                                                                                                                                                                                                                                                                                                                                                                                                                                                                                                                                                                                                                                                                                                                                                                                                                                                                                                                                                                                                                                                                                                                                                                                                                                                                                                                                                                                                                                                                                                                                                                                                                                                                                                                                                                                                                                                                                                                                                                                                                                                                                                                                                                                                                                                                                                                                                                                                                                                                                                                                                                                                                                                                                                                                                                                                                                                                                                                                                                                                                                                                                                                                                                                                                                                                                                                                                                                                                                                                                                                                                                                                                                                                                                                                                                                                                                                                                                                                                                                                                                                </t>
  </si>
  <si>
    <t>抢救性资源保护资金</t>
  </si>
  <si>
    <t>国家电影事业发展资金</t>
  </si>
  <si>
    <t>重大传染病防控资金</t>
  </si>
  <si>
    <t>水污染防治资金</t>
  </si>
  <si>
    <t>农业生产发展资金</t>
  </si>
  <si>
    <t>农村综合改革资金</t>
  </si>
  <si>
    <t>服务业发展资金</t>
  </si>
  <si>
    <t>外经贸发展专项资金</t>
  </si>
  <si>
    <t>矿山地质环境治理恢复资金</t>
  </si>
  <si>
    <t>土地整治资金</t>
  </si>
  <si>
    <t xml:space="preserve"> AND T.AD_CODE_GK=130607 AND T.SET_YEAR_GK=2021</t>
  </si>
  <si>
    <t>上年债务限额及余额预算</t>
  </si>
  <si>
    <t>SET_YEAR_GK#2021</t>
  </si>
  <si>
    <t>SET_YEAR#2020</t>
  </si>
  <si>
    <t>AD_NAME#</t>
  </si>
  <si>
    <t>YBXE_Y1#</t>
  </si>
  <si>
    <t>ZXXE_Y1#</t>
  </si>
  <si>
    <t>YBYE_Y1#</t>
  </si>
  <si>
    <t>ZXYE_Y1#</t>
  </si>
  <si>
    <t>130607 满城区2020年地方政府债务限额及余额预算情况表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</si>
  <si>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</si>
  <si>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</si>
  <si>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</si>
  <si>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</si>
  <si>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</si>
  <si>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</si>
  <si>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</si>
  <si>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</si>
  <si>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</si>
  <si>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</si>
  <si>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</si>
  <si>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</si>
  <si>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</si>
  <si>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 xml:space="preserve">    满城区</t>
  </si>
  <si>
    <t>注：1.本表反映上一年度本地区、本级及分地区地方政府债务限额及余额预计执行数。</t>
  </si>
  <si>
    <t>2.本表由县级以上地方各级财政部门在同级人民代表大会批准预算后二十日内公开。</t>
  </si>
  <si>
    <t>AD_CODE#130607</t>
  </si>
  <si>
    <t>AD_NAME#130607 满城区</t>
  </si>
  <si>
    <t>XM_NAME#</t>
  </si>
  <si>
    <t>YS_AMT#</t>
  </si>
  <si>
    <t>ZX_AMT#</t>
  </si>
  <si>
    <t>130607 满城区2020年地方政府一般债务余额情况表</t>
  </si>
  <si>
    <t>项    目</t>
  </si>
  <si>
    <t>执行数</t>
  </si>
  <si>
    <t>一、2019年末地方政府一般债务余额实际数</t>
  </si>
  <si>
    <t xml:space="preserve"> </t>
  </si>
  <si>
    <t>二、2020年末地方政府一般债务余额限额</t>
  </si>
  <si>
    <t>三、2020年地方政府一般债务发行额</t>
  </si>
  <si>
    <t xml:space="preserve">    中央转贷地方的国际金融组织和外国政府贷款</t>
  </si>
  <si>
    <t xml:space="preserve">  </t>
  </si>
  <si>
    <t xml:space="preserve">    2020年地方政府一般债券发行额</t>
  </si>
  <si>
    <t>四、2020年地方政府一般债务还本额</t>
  </si>
  <si>
    <t>五、2020年末地方政府一般债务余额预计执行数</t>
  </si>
  <si>
    <t>六、2021年地方财政赤字</t>
  </si>
  <si>
    <t>七、2021年地方政府一般债务余额限额</t>
  </si>
  <si>
    <t>130607 满城区2020年地方政府专项债务余额情况表</t>
  </si>
  <si>
    <t>一、2019年末地方政府专项债务余额实际数</t>
  </si>
  <si>
    <t>二、2020年末地方政府专项债务余额限额</t>
  </si>
  <si>
    <t>三、2020年地方政府专项债务发行额</t>
  </si>
  <si>
    <t>四、2020年地方政府专项债务还本额</t>
  </si>
  <si>
    <t>五、2020年末地方政府专项债务余额预计执行数</t>
  </si>
  <si>
    <t>六、2021年地方政府专项债务新增限额</t>
  </si>
  <si>
    <t>七、2021年末地方政府专项债务余额限额</t>
  </si>
  <si>
    <t>AD_BDQ#</t>
  </si>
  <si>
    <t>AD_BJ#</t>
  </si>
  <si>
    <t>130607 满城区地方政府债券发行及还本付息情况表</t>
  </si>
  <si>
    <t>公式</t>
  </si>
  <si>
    <t>本地区</t>
  </si>
  <si>
    <t>本级</t>
  </si>
  <si>
    <t>一、2020年发行预计执行数</t>
  </si>
  <si>
    <t>A=B+D</t>
  </si>
  <si>
    <t>（一）一般债券</t>
  </si>
  <si>
    <t xml:space="preserve">   其中：再融资债券</t>
  </si>
  <si>
    <t>（二）专项债券</t>
  </si>
  <si>
    <t>D</t>
  </si>
  <si>
    <t>二、2020年还本预计执行数</t>
  </si>
  <si>
    <t>F=G+H</t>
  </si>
  <si>
    <t>G</t>
  </si>
  <si>
    <t>H</t>
  </si>
  <si>
    <t>三、2020年付息预计执行数</t>
  </si>
  <si>
    <t>I=J+K</t>
  </si>
  <si>
    <t>J</t>
  </si>
  <si>
    <t>K</t>
  </si>
  <si>
    <t>四、2021年还本预算数</t>
  </si>
  <si>
    <t>L=M+O</t>
  </si>
  <si>
    <t>M</t>
  </si>
  <si>
    <t xml:space="preserve">   其中：再融资</t>
  </si>
  <si>
    <t xml:space="preserve">      财政预算安排 </t>
  </si>
  <si>
    <t>N</t>
  </si>
  <si>
    <t>O</t>
  </si>
  <si>
    <t xml:space="preserve">      财政预算安排</t>
  </si>
  <si>
    <t>P</t>
  </si>
  <si>
    <t>五、2021年付息预算数</t>
  </si>
  <si>
    <t>Q=R+S</t>
  </si>
  <si>
    <t>R</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</si>
  <si>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</si>
  <si>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</si>
  <si>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</si>
  <si>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当年债务限额提前下达情况</t>
  </si>
  <si>
    <t>SET_YEAR#2021</t>
  </si>
  <si>
    <t>AD_XJ#</t>
  </si>
  <si>
    <t>130607 满城区2021年地方政府债务限额提前下达情况表</t>
  </si>
  <si>
    <t>项目</t>
  </si>
  <si>
    <t>下级</t>
  </si>
  <si>
    <t>一：2020年地方政府债务限额</t>
  </si>
  <si>
    <t>其中： 一般债务限额</t>
  </si>
  <si>
    <t xml:space="preserve">    专项债务限额</t>
  </si>
  <si>
    <t>二：提前下达的2021年地方政府债务新增限额</t>
  </si>
  <si>
    <t>注：本表反映本地区及本级年初预算中列示的地方政府债务限额情况，由县级以上地方各级财政部门在同级人大常委会批准年度预算后二十日内公开。</t>
  </si>
  <si>
    <t>单位：万元</t>
  </si>
  <si>
    <t>序号</t>
  </si>
  <si>
    <t>项目名称</t>
  </si>
  <si>
    <t>项目类型</t>
  </si>
  <si>
    <t>项目主管部门</t>
  </si>
  <si>
    <t>债券性质</t>
  </si>
  <si>
    <t>债券规模</t>
  </si>
  <si>
    <t>2021年使用新增地方政府债券资金安排表</t>
  </si>
  <si>
    <t>注：待上级下达我区2021年地方政府债券限额后，再编制预算调整方案，提请区人大常委会批准后按规定要求公开。</t>
  </si>
  <si>
    <t>2021年地方政府再融资债券分月发行安排表</t>
  </si>
  <si>
    <t>单位:万元</t>
  </si>
  <si>
    <t>时间</t>
  </si>
  <si>
    <t>再融资债券计划发行规模</t>
  </si>
  <si>
    <t>合计</t>
  </si>
  <si>
    <t>1月</t>
  </si>
  <si>
    <t>2月</t>
  </si>
  <si>
    <t>3月</t>
  </si>
  <si>
    <t>4月</t>
  </si>
  <si>
    <t>5月</t>
  </si>
  <si>
    <t>6月</t>
  </si>
  <si>
    <t>7月</t>
  </si>
  <si>
    <t>8月</t>
  </si>
  <si>
    <t>9月</t>
  </si>
  <si>
    <t>10月</t>
  </si>
  <si>
    <t>11月</t>
  </si>
  <si>
    <t>12月</t>
  </si>
  <si>
    <t>注:区级政府不涉及再融资发行,空表列示</t>
  </si>
  <si>
    <t>附表1-27</t>
  </si>
  <si>
    <t>附表1-26</t>
  </si>
  <si>
    <t>附表1-25</t>
  </si>
  <si>
    <t>附表1-24</t>
  </si>
  <si>
    <t>附表1-23</t>
  </si>
  <si>
    <t>附表1-22</t>
  </si>
  <si>
    <t>附表1-21</t>
  </si>
  <si>
    <r>
      <t>附表</t>
    </r>
    <r>
      <rPr>
        <sz val="11"/>
        <rFont val="Times New Roman"/>
        <family val="1"/>
      </rPr>
      <t>1-20</t>
    </r>
  </si>
  <si>
    <r>
      <rPr>
        <sz val="11"/>
        <rFont val="黑体"/>
        <family val="3"/>
      </rPr>
      <t>附表</t>
    </r>
    <r>
      <rPr>
        <sz val="11"/>
        <rFont val="Times New Roman"/>
        <family val="1"/>
      </rPr>
      <t>1-18</t>
    </r>
  </si>
  <si>
    <r>
      <rPr>
        <sz val="11"/>
        <rFont val="黑体"/>
        <family val="3"/>
      </rPr>
      <t>附表</t>
    </r>
    <r>
      <rPr>
        <sz val="11"/>
        <rFont val="Times New Roman"/>
        <family val="1"/>
      </rPr>
      <t>1-17</t>
    </r>
  </si>
  <si>
    <r>
      <rPr>
        <sz val="11"/>
        <rFont val="黑体"/>
        <family val="3"/>
      </rPr>
      <t>附表</t>
    </r>
    <r>
      <rPr>
        <sz val="11"/>
        <rFont val="Times New Roman"/>
        <family val="1"/>
      </rPr>
      <t>1-16</t>
    </r>
  </si>
  <si>
    <r>
      <rPr>
        <sz val="11"/>
        <rFont val="黑体"/>
        <family val="3"/>
      </rPr>
      <t>附表</t>
    </r>
    <r>
      <rPr>
        <sz val="11"/>
        <rFont val="Times New Roman"/>
        <family val="1"/>
      </rPr>
      <t>1-15</t>
    </r>
  </si>
  <si>
    <r>
      <rPr>
        <sz val="11"/>
        <rFont val="黑体"/>
        <family val="3"/>
      </rPr>
      <t>附表</t>
    </r>
    <r>
      <rPr>
        <sz val="11"/>
        <rFont val="Times New Roman"/>
        <family val="1"/>
      </rPr>
      <t>1-14</t>
    </r>
  </si>
  <si>
    <r>
      <rPr>
        <sz val="11"/>
        <rFont val="宋体"/>
        <family val="0"/>
      </rPr>
      <t>附表</t>
    </r>
    <r>
      <rPr>
        <sz val="11"/>
        <rFont val="Times New Roman"/>
        <family val="1"/>
      </rPr>
      <t>1-11</t>
    </r>
  </si>
  <si>
    <t>一、本级收入</t>
  </si>
  <si>
    <t>（一）税收收入</t>
  </si>
  <si>
    <t>（二）非税收入</t>
  </si>
  <si>
    <t>二、上级补助收入</t>
  </si>
  <si>
    <t>四、调入资金</t>
  </si>
  <si>
    <t>五、调入预算稳定调节基金</t>
  </si>
  <si>
    <t>三、上年结转收入</t>
  </si>
  <si>
    <t>二、上解支出</t>
  </si>
  <si>
    <t>三、一般债券还本支出</t>
  </si>
  <si>
    <t xml:space="preserve">    二、外交支出</t>
  </si>
  <si>
    <t xml:space="preserve">    一、一般公共服务</t>
  </si>
  <si>
    <t xml:space="preserve">    三、国防支出</t>
  </si>
  <si>
    <t xml:space="preserve">    四、公共安全支出</t>
  </si>
  <si>
    <t xml:space="preserve">    五、教育支出</t>
  </si>
  <si>
    <t xml:space="preserve">    六、科学技术支出</t>
  </si>
  <si>
    <t xml:space="preserve">    七、文化旅游体育与传媒支出</t>
  </si>
  <si>
    <t xml:space="preserve">    八、社会保障和就业支出</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</si>
  <si>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</si>
  <si>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</si>
  <si>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</si>
  <si>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</si>
  <si>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</si>
  <si>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</si>
  <si>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</si>
  <si>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</si>
  <si>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</si>
  <si>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</si>
  <si>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</si>
  <si>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</si>
  <si>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</si>
  <si>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</si>
  <si>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二十三、债务付息支出</t>
  </si>
  <si>
    <t xml:space="preserve">    二十四、债务发行费用支出</t>
  </si>
  <si>
    <t xml:space="preserve">    二十五、其他支出</t>
  </si>
  <si>
    <t>一般公共预算税收返还、一般性转移支付项目
安排情况表</t>
  </si>
  <si>
    <t>补助下级</t>
  </si>
  <si>
    <t>注：因我区乡镇实行统收统支，我区无对下一般公共预算税收返还、一般性转移支付分项目安排，空表列示。</t>
  </si>
  <si>
    <r>
      <rPr>
        <sz val="11"/>
        <rFont val="黑体"/>
        <family val="3"/>
      </rPr>
      <t>附表</t>
    </r>
    <r>
      <rPr>
        <sz val="11"/>
        <rFont val="Times New Roman"/>
        <family val="1"/>
      </rPr>
      <t>1-7</t>
    </r>
  </si>
  <si>
    <t>一般公共预算专项转移支付分地区安排情况表</t>
  </si>
  <si>
    <t>注：因我区乡镇实行统收统支，我区无对下一般公共预算专项转移支付分地区安排，空表列示。</t>
  </si>
  <si>
    <r>
      <rPr>
        <sz val="11"/>
        <rFont val="黑体"/>
        <family val="3"/>
      </rPr>
      <t>附表</t>
    </r>
    <r>
      <rPr>
        <sz val="11"/>
        <rFont val="Times New Roman"/>
        <family val="1"/>
      </rPr>
      <t>1-8</t>
    </r>
  </si>
  <si>
    <t>一般公共预算专项转移支付项目
安排情况表</t>
  </si>
  <si>
    <t>注：因我区乡镇实行统收统支，我区无对下一般公共预算专项转移支付分项目安排，空表列示。</t>
  </si>
  <si>
    <t>一、本级收入</t>
  </si>
  <si>
    <t>二、上级补助收入</t>
  </si>
  <si>
    <t>三、上年结转收入</t>
  </si>
  <si>
    <t xml:space="preserve">       一、国有土地收益基金收入</t>
  </si>
  <si>
    <t xml:space="preserve">       二、农业土地开发资金收入</t>
  </si>
  <si>
    <t xml:space="preserve">       三、国有土地使用权出让收入</t>
  </si>
  <si>
    <t xml:space="preserve">       四、福利彩票公益金收入</t>
  </si>
  <si>
    <t xml:space="preserve">       五、城市基础设施配套费收入</t>
  </si>
  <si>
    <t xml:space="preserve">       六、污水处理费收入</t>
  </si>
  <si>
    <t>二、调出资金</t>
  </si>
  <si>
    <r>
      <rPr>
        <sz val="11"/>
        <rFont val="黑体"/>
        <family val="3"/>
      </rPr>
      <t>附表</t>
    </r>
    <r>
      <rPr>
        <sz val="11"/>
        <rFont val="Times New Roman"/>
        <family val="1"/>
      </rPr>
      <t>1-12</t>
    </r>
  </si>
  <si>
    <t>注：因我区乡镇实行统收统支，我区无对下政府性基金预算专项转移支付分地区安排情况，空表列示。</t>
  </si>
  <si>
    <t>对下补助</t>
  </si>
  <si>
    <t>注：因我区乡镇实行统收统支，我区无对下政府性基金预算专项转移支付分项目安排情况，空表列示。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</si>
</sst>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_ "/>
    <numFmt numFmtId="186" formatCode="0.0"/>
    <numFmt numFmtId="187" formatCode="0_);[Red]\(0\)"/>
    <numFmt numFmtId="188" formatCode="0;_렀"/>
    <numFmt numFmtId="189" formatCode="0.00_ "/>
    <numFmt numFmtId="190" formatCode="#,##0_ "/>
    <numFmt numFmtId="191" formatCode="0.00_);[Red]\(0.00\)"/>
    <numFmt numFmtId="192" formatCode="0.0_);[Red]\(0.0\)"/>
    <numFmt numFmtId="193" formatCode="0;_ۿ"/>
    <numFmt numFmtId="194" formatCode="&quot;Yes&quot;;&quot;Yes&quot;;&quot;No&quot;"/>
    <numFmt numFmtId="195" formatCode="&quot;True&quot;;&quot;True&quot;;&quot;False&quot;"/>
    <numFmt numFmtId="196" formatCode="&quot;On&quot;;&quot;On&quot;;&quot;Off&quot;"/>
    <numFmt numFmtId="197" formatCode="[$€-2]\ #,##0.00_);[Red]\([$€-2]\ #,##0.00\)"/>
  </numFmts>
  <fonts count="89">
    <font>
      <sz val="11"/>
      <color theme="1"/>
      <name val="Calibri"/>
      <family val="0"/>
    </font>
    <font>
      <sz val="11"/>
      <color indexed="8"/>
      <name val="宋体"/>
      <family val="0"/>
    </font>
    <font>
      <sz val="12"/>
      <name val="宋体"/>
      <family val="0"/>
    </font>
    <font>
      <sz val="9"/>
      <name val="宋体"/>
      <family val="0"/>
    </font>
    <font>
      <sz val="10"/>
      <name val="Helv"/>
      <family val="2"/>
    </font>
    <font>
      <sz val="12"/>
      <name val="Times New Roman"/>
      <family val="1"/>
    </font>
    <font>
      <sz val="18"/>
      <name val="Times New Roman"/>
      <family val="1"/>
    </font>
    <font>
      <sz val="18"/>
      <name val="方正小标宋_GBK"/>
      <family val="0"/>
    </font>
    <font>
      <sz val="12"/>
      <name val="方正仿宋_GBK"/>
      <family val="0"/>
    </font>
    <font>
      <b/>
      <sz val="12"/>
      <name val="Times New Roman"/>
      <family val="1"/>
    </font>
    <font>
      <sz val="11"/>
      <color indexed="9"/>
      <name val="宋体"/>
      <family val="0"/>
    </font>
    <font>
      <sz val="7"/>
      <name val="Small Fonts"/>
      <family val="2"/>
    </font>
    <font>
      <sz val="10"/>
      <name val="MS Sans Serif"/>
      <family val="2"/>
    </font>
    <font>
      <sz val="11"/>
      <name val="宋体"/>
      <family val="0"/>
    </font>
    <font>
      <sz val="12"/>
      <name val="Courier"/>
      <family val="3"/>
    </font>
    <font>
      <sz val="11"/>
      <name val="Times New Roman"/>
      <family val="1"/>
    </font>
    <font>
      <b/>
      <sz val="11"/>
      <name val="Times New Roman"/>
      <family val="1"/>
    </font>
    <font>
      <sz val="11"/>
      <color indexed="20"/>
      <name val="宋体"/>
      <family val="0"/>
    </font>
    <font>
      <sz val="11"/>
      <name val="黑体"/>
      <family val="3"/>
    </font>
    <font>
      <sz val="11"/>
      <name val="方正书宋_GBK"/>
      <family val="0"/>
    </font>
    <font>
      <b/>
      <sz val="11"/>
      <name val="方正书宋_GBK"/>
      <family val="0"/>
    </font>
    <font>
      <b/>
      <sz val="11"/>
      <name val="方正仿宋_GBK"/>
      <family val="0"/>
    </font>
    <font>
      <sz val="11"/>
      <name val="方正仿宋_GBK"/>
      <family val="0"/>
    </font>
    <font>
      <sz val="9"/>
      <name val="Times New Roman"/>
      <family val="1"/>
    </font>
    <font>
      <sz val="14"/>
      <name val="Times New Roman"/>
      <family val="1"/>
    </font>
    <font>
      <sz val="10.5"/>
      <name val="方正仿宋_GBK"/>
      <family val="0"/>
    </font>
    <font>
      <sz val="9"/>
      <name val="方正仿宋_GBK"/>
      <family val="0"/>
    </font>
    <font>
      <sz val="9"/>
      <name val="方正书宋_GBK"/>
      <family val="0"/>
    </font>
    <font>
      <b/>
      <sz val="9"/>
      <name val="方正书宋_GBK"/>
      <family val="0"/>
    </font>
    <font>
      <sz val="10.5"/>
      <name val="Times New Roman"/>
      <family val="1"/>
    </font>
    <font>
      <b/>
      <sz val="9"/>
      <name val="Times New Roman"/>
      <family val="1"/>
    </font>
    <font>
      <b/>
      <sz val="11"/>
      <name val="宋体"/>
      <family val="0"/>
    </font>
    <font>
      <b/>
      <sz val="12"/>
      <name val="宋体"/>
      <family val="0"/>
    </font>
    <font>
      <b/>
      <sz val="9"/>
      <name val="宋体"/>
      <family val="0"/>
    </font>
    <font>
      <sz val="11"/>
      <color indexed="60"/>
      <name val="宋体"/>
      <family val="0"/>
    </font>
    <font>
      <b/>
      <sz val="18"/>
      <name val="方正小标宋_GBK"/>
      <family val="0"/>
    </font>
    <font>
      <b/>
      <sz val="18"/>
      <name val="Times New Roman"/>
      <family val="1"/>
    </font>
    <font>
      <sz val="14"/>
      <name val="黑体"/>
      <family val="3"/>
    </font>
    <font>
      <sz val="12"/>
      <name val="黑体"/>
      <family val="3"/>
    </font>
    <font>
      <b/>
      <sz val="14"/>
      <name val="方正书宋_GBK"/>
      <family val="0"/>
    </font>
    <font>
      <b/>
      <sz val="11"/>
      <color indexed="8"/>
      <name val="宋体"/>
      <family val="0"/>
    </font>
    <font>
      <sz val="12"/>
      <color indexed="8"/>
      <name val="宋体"/>
      <family val="0"/>
    </font>
    <font>
      <sz val="11"/>
      <color indexed="17"/>
      <name val="宋体"/>
      <family val="0"/>
    </font>
    <font>
      <u val="single"/>
      <sz val="11"/>
      <color indexed="12"/>
      <name val="宋体"/>
      <family val="0"/>
    </font>
    <font>
      <u val="single"/>
      <sz val="11"/>
      <color indexed="20"/>
      <name val="宋体"/>
      <family val="0"/>
    </font>
    <font>
      <sz val="10"/>
      <name val="宋体"/>
      <family val="0"/>
    </font>
    <font>
      <sz val="9"/>
      <name val="SimSun"/>
      <family val="0"/>
    </font>
    <font>
      <b/>
      <sz val="15"/>
      <name val="SimSun"/>
      <family val="0"/>
    </font>
    <font>
      <b/>
      <sz val="11"/>
      <name val="SimSun"/>
      <family val="0"/>
    </font>
    <font>
      <sz val="11"/>
      <name val="SimSun"/>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1"/>
      <color indexed="63"/>
      <name val="宋体"/>
      <family val="0"/>
    </font>
    <font>
      <sz val="11"/>
      <color indexed="62"/>
      <name val="宋体"/>
      <family val="0"/>
    </font>
    <font>
      <b/>
      <sz val="20"/>
      <color indexed="8"/>
      <name val="宋体"/>
      <family val="0"/>
    </font>
    <font>
      <b/>
      <sz val="12"/>
      <color indexed="8"/>
      <name val="宋体"/>
      <family val="0"/>
    </font>
    <font>
      <b/>
      <sz val="16"/>
      <color indexed="8"/>
      <name val="宋体"/>
      <family val="0"/>
    </font>
    <font>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Calibri"/>
      <family val="0"/>
    </font>
    <font>
      <b/>
      <sz val="16"/>
      <color theme="1"/>
      <name val="Calibri"/>
      <family val="0"/>
    </font>
    <font>
      <sz val="9"/>
      <color theme="1"/>
      <name val="Calibri"/>
      <family val="0"/>
    </font>
    <font>
      <sz val="12"/>
      <color theme="1"/>
      <name val="Calibri"/>
      <family val="0"/>
    </font>
    <font>
      <b/>
      <sz val="20"/>
      <color theme="1"/>
      <name val="Calibri"/>
      <family val="0"/>
    </font>
    <font>
      <sz val="11"/>
      <color indexed="8"/>
      <name val="Cambria"/>
      <family val="0"/>
    </font>
    <font>
      <sz val="11"/>
      <name val="Cambria"/>
      <family val="0"/>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right>
        <color indexed="63"/>
      </right>
      <top/>
      <bottom style="thin"/>
    </border>
    <border>
      <left>
        <color indexed="63"/>
      </left>
      <right style="thin"/>
      <top style="thin"/>
      <bottom style="thin"/>
    </border>
    <border>
      <left>
        <color rgb="FF000000"/>
      </left>
      <right style="thin">
        <color rgb="FF000000"/>
      </right>
      <top>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color rgb="FF000000"/>
      </left>
      <right>
        <color rgb="FF000000"/>
      </right>
      <top>
        <color rgb="FF000000"/>
      </top>
      <bottom style="medium">
        <color rgb="FF000000"/>
      </bottom>
    </border>
    <border>
      <left style="thin">
        <color rgb="FF000000"/>
      </left>
      <right>
        <color rgb="FF000000"/>
      </right>
      <top style="thin">
        <color rgb="FF000000"/>
      </top>
      <bottom style="medium">
        <color rgb="FF000000"/>
      </bottom>
    </border>
    <border>
      <left>
        <color rgb="FF000000"/>
      </left>
      <right style="medium">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color rgb="FF000000"/>
      </left>
      <right style="medium">
        <color rgb="FF000000"/>
      </right>
      <top>
        <color rgb="FF000000"/>
      </top>
      <bottom>
        <color rgb="FF000000"/>
      </bottom>
    </border>
    <border>
      <left>
        <color rgb="FF000000"/>
      </left>
      <right style="thin">
        <color rgb="FF000000"/>
      </right>
      <top>
        <color rgb="FF000000"/>
      </top>
      <bottom>
        <color rgb="FF000000"/>
      </bottom>
    </border>
    <border>
      <left style="thin">
        <color rgb="FF000000"/>
      </left>
      <right style="medium">
        <color rgb="FF000000"/>
      </right>
      <top>
        <color rgb="FF000000"/>
      </top>
      <bottom>
        <color rgb="FF000000"/>
      </bottom>
    </border>
    <border>
      <left>
        <color rgb="FF000000"/>
      </left>
      <right style="thin">
        <color rgb="FF000000"/>
      </right>
      <top style="medium">
        <color rgb="FF000000"/>
      </top>
      <bottom style="thin">
        <color rgb="FF000000"/>
      </bottom>
    </border>
    <border>
      <left>
        <color rgb="FF000000"/>
      </left>
      <right>
        <color rgb="FF000000"/>
      </right>
      <top style="medium">
        <color rgb="FF000000"/>
      </top>
      <bottom style="thin">
        <color rgb="FF000000"/>
      </bottom>
    </border>
    <border>
      <left>
        <color rgb="FF000000"/>
      </left>
      <right>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color rgb="FF000000"/>
      </top>
      <bottom>
        <color rgb="FF000000"/>
      </bottom>
    </border>
    <border>
      <left style="thin">
        <color rgb="FF000000"/>
      </left>
      <right style="thin">
        <color rgb="FF000000"/>
      </right>
      <top>
        <color rgb="FF000000"/>
      </top>
      <bottom style="medium">
        <color rgb="FF000000"/>
      </bottom>
    </border>
    <border>
      <left>
        <color rgb="FF000000"/>
      </left>
      <right style="thin">
        <color rgb="FF000000"/>
      </right>
      <top style="medium">
        <color rgb="FF000000"/>
      </top>
      <bottom style="medium">
        <color rgb="FF000000"/>
      </bottom>
    </border>
    <border>
      <left style="thin">
        <color rgb="FF000000"/>
      </left>
      <right>
        <color rgb="FF000000"/>
      </right>
      <top style="medium">
        <color rgb="FF000000"/>
      </top>
      <bottom style="medium">
        <color rgb="FF000000"/>
      </bottom>
    </border>
    <border>
      <left>
        <color rgb="FF000000"/>
      </left>
      <right style="thin">
        <color rgb="FF000000"/>
      </right>
      <top>
        <color rgb="FF000000"/>
      </top>
      <bottom style="thin">
        <color rgb="FF000000"/>
      </bottom>
    </border>
    <border>
      <left style="thin">
        <color rgb="FF000000"/>
      </left>
      <right style="thin">
        <color rgb="FF000000"/>
      </right>
      <top>
        <color rgb="FF000000"/>
      </top>
      <bottom style="thin">
        <color rgb="FF000000"/>
      </bottom>
    </border>
    <border>
      <left style="thin">
        <color rgb="FF000000"/>
      </left>
      <right>
        <color rgb="FF000000"/>
      </right>
      <top>
        <color rgb="FF000000"/>
      </top>
      <bottom style="thin">
        <color rgb="FF000000"/>
      </bottom>
    </border>
    <border>
      <left>
        <color rgb="FF000000"/>
      </left>
      <right style="thin">
        <color rgb="FF000000"/>
      </right>
      <top style="thin">
        <color rgb="FF000000"/>
      </top>
      <bottom>
        <color rgb="FF000000"/>
      </bottom>
    </border>
    <border>
      <left style="thin">
        <color rgb="FF000000"/>
      </left>
      <right style="thin">
        <color rgb="FF000000"/>
      </right>
      <top style="thin">
        <color rgb="FF000000"/>
      </top>
      <bottom>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style="thin">
        <color rgb="FF000000"/>
      </bottom>
    </border>
    <border>
      <left>
        <color rgb="FF000000"/>
      </left>
      <right>
        <color rgb="FF000000"/>
      </right>
      <top>
        <color rgb="FF000000"/>
      </top>
      <bottom style="thin">
        <color rgb="FF000000"/>
      </bottom>
    </border>
    <border>
      <left>
        <color rgb="FF000000"/>
      </left>
      <right style="medium">
        <color rgb="FF000000"/>
      </right>
      <top style="medium">
        <color rgb="FF000000"/>
      </top>
      <bottom style="medium">
        <color rgb="FF000000"/>
      </bottom>
    </border>
    <border>
      <left>
        <color rgb="FF000000"/>
      </left>
      <right style="medium">
        <color rgb="FF000000"/>
      </right>
      <top style="medium">
        <color rgb="FF000000"/>
      </top>
      <bottom>
        <color rgb="FF000000"/>
      </bottom>
    </border>
    <border>
      <left>
        <color rgb="FF000000"/>
      </left>
      <right>
        <color rgb="FF000000"/>
      </right>
      <top style="medium">
        <color rgb="FF000000"/>
      </top>
      <bottom>
        <color rgb="FF000000"/>
      </bottom>
    </border>
  </borders>
  <cellStyleXfs count="14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10" fillId="3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37" fontId="11" fillId="0" borderId="0">
      <alignment/>
      <protection/>
    </xf>
    <xf numFmtId="0" fontId="12" fillId="0" borderId="0">
      <alignment/>
      <protection/>
    </xf>
    <xf numFmtId="9" fontId="1" fillId="0" borderId="0" applyFont="0" applyFill="0" applyBorder="0" applyAlignment="0" applyProtection="0"/>
    <xf numFmtId="9" fontId="4" fillId="0" borderId="0" applyFon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69" fillId="0" borderId="0" applyNumberFormat="0" applyFill="0" applyBorder="0" applyAlignment="0" applyProtection="0"/>
    <xf numFmtId="0" fontId="13" fillId="0" borderId="4">
      <alignment horizontal="distributed" vertical="center" wrapText="1"/>
      <protection/>
    </xf>
    <xf numFmtId="0" fontId="70" fillId="3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 fillId="0" borderId="0">
      <alignment/>
      <protection locked="0"/>
    </xf>
    <xf numFmtId="0" fontId="3" fillId="0" borderId="0">
      <alignment/>
      <protection locked="0"/>
    </xf>
    <xf numFmtId="0" fontId="3" fillId="0" borderId="0">
      <alignment/>
      <protection locked="0"/>
    </xf>
    <xf numFmtId="0" fontId="3" fillId="0" borderId="0">
      <alignment/>
      <protection locked="0"/>
    </xf>
    <xf numFmtId="0" fontId="3" fillId="0" borderId="0">
      <alignment/>
      <protection locked="0"/>
    </xf>
    <xf numFmtId="0" fontId="3" fillId="0" borderId="0">
      <alignment/>
      <protection locked="0"/>
    </xf>
    <xf numFmtId="0" fontId="4" fillId="0" borderId="0">
      <alignment/>
      <protection/>
    </xf>
    <xf numFmtId="0" fontId="2" fillId="0" borderId="0">
      <alignment/>
      <protection/>
    </xf>
    <xf numFmtId="0" fontId="3" fillId="0" borderId="0">
      <alignment/>
      <protection locked="0"/>
    </xf>
    <xf numFmtId="0" fontId="3" fillId="0" borderId="0">
      <alignment/>
      <protection locked="0"/>
    </xf>
    <xf numFmtId="0" fontId="2" fillId="0" borderId="0">
      <alignment/>
      <protection/>
    </xf>
    <xf numFmtId="0" fontId="3" fillId="0" borderId="0">
      <alignment/>
      <protection locked="0"/>
    </xf>
    <xf numFmtId="0" fontId="3" fillId="0" borderId="0">
      <alignment/>
      <protection locked="0"/>
    </xf>
    <xf numFmtId="0" fontId="3" fillId="0" borderId="0">
      <alignment/>
      <protection locked="0"/>
    </xf>
    <xf numFmtId="0" fontId="3" fillId="0" borderId="0">
      <alignment/>
      <protection locked="0"/>
    </xf>
    <xf numFmtId="0" fontId="3" fillId="0" borderId="0">
      <alignment/>
      <protection locked="0"/>
    </xf>
    <xf numFmtId="0" fontId="3" fillId="0" borderId="0">
      <alignment/>
      <protection locked="0"/>
    </xf>
    <xf numFmtId="0" fontId="3" fillId="0" borderId="0">
      <alignment/>
      <protection locked="0"/>
    </xf>
    <xf numFmtId="0" fontId="3" fillId="0" borderId="0">
      <alignment/>
      <protection locked="0"/>
    </xf>
    <xf numFmtId="0" fontId="3" fillId="0" borderId="0">
      <alignment/>
      <protection locked="0"/>
    </xf>
    <xf numFmtId="0" fontId="3" fillId="0" borderId="0">
      <alignment/>
      <protection locked="0"/>
    </xf>
    <xf numFmtId="0" fontId="3" fillId="0" borderId="0">
      <alignment/>
      <protection locked="0"/>
    </xf>
    <xf numFmtId="0" fontId="1" fillId="0" borderId="0">
      <alignment/>
      <protection/>
    </xf>
    <xf numFmtId="0" fontId="3" fillId="0" borderId="0">
      <alignment/>
      <protection locked="0"/>
    </xf>
    <xf numFmtId="0" fontId="4" fillId="0" borderId="0">
      <alignment/>
      <protection/>
    </xf>
    <xf numFmtId="0" fontId="45" fillId="0" borderId="0">
      <alignment/>
      <protection/>
    </xf>
    <xf numFmtId="0" fontId="3" fillId="0" borderId="0">
      <alignment/>
      <protection locked="0"/>
    </xf>
    <xf numFmtId="0" fontId="3" fillId="0" borderId="0">
      <alignment/>
      <protection locked="0"/>
    </xf>
    <xf numFmtId="0" fontId="3" fillId="0" borderId="0">
      <alignment/>
      <protection locked="0"/>
    </xf>
    <xf numFmtId="0" fontId="2" fillId="0" borderId="0">
      <alignment/>
      <protection/>
    </xf>
    <xf numFmtId="0" fontId="43" fillId="0" borderId="0" applyNumberFormat="0" applyFill="0" applyBorder="0" applyAlignment="0" applyProtection="0"/>
    <xf numFmtId="0" fontId="71" fillId="35" borderId="0" applyNumberFormat="0" applyBorder="0" applyAlignment="0" applyProtection="0"/>
    <xf numFmtId="0" fontId="42" fillId="10" borderId="0" applyNumberFormat="0" applyBorder="0" applyAlignment="0" applyProtection="0"/>
    <xf numFmtId="0" fontId="72" fillId="0" borderId="5"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3" fillId="36" borderId="6" applyNumberFormat="0" applyAlignment="0" applyProtection="0"/>
    <xf numFmtId="0" fontId="74" fillId="37" borderId="7"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12" fillId="0" borderId="0">
      <alignment/>
      <protection/>
    </xf>
    <xf numFmtId="0" fontId="4" fillId="0" borderId="0" applyFont="0" applyFill="0" applyBorder="0" applyAlignment="0" applyProtection="0"/>
    <xf numFmtId="4"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78" fillId="44" borderId="0" applyNumberFormat="0" applyBorder="0" applyAlignment="0" applyProtection="0"/>
    <xf numFmtId="0" fontId="79" fillId="36" borderId="9" applyNumberFormat="0" applyAlignment="0" applyProtection="0"/>
    <xf numFmtId="0" fontId="80" fillId="45" borderId="6" applyNumberFormat="0" applyAlignment="0" applyProtection="0"/>
    <xf numFmtId="1" fontId="13" fillId="0" borderId="4">
      <alignment vertical="center"/>
      <protection locked="0"/>
    </xf>
    <xf numFmtId="0" fontId="14" fillId="0" borderId="0">
      <alignment/>
      <protection/>
    </xf>
    <xf numFmtId="186" fontId="13" fillId="0" borderId="4">
      <alignment vertical="center"/>
      <protection locked="0"/>
    </xf>
    <xf numFmtId="0" fontId="4" fillId="0" borderId="0">
      <alignment/>
      <protection/>
    </xf>
    <xf numFmtId="0" fontId="44" fillId="0" borderId="0" applyNumberFormat="0" applyFill="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49" borderId="0" applyNumberFormat="0" applyBorder="0" applyAlignment="0" applyProtection="0"/>
    <xf numFmtId="0" fontId="1" fillId="50" borderId="10" applyNumberFormat="0" applyFont="0" applyAlignment="0" applyProtection="0"/>
  </cellStyleXfs>
  <cellXfs count="458">
    <xf numFmtId="0" fontId="0" fillId="0" borderId="0" xfId="0" applyFont="1" applyAlignment="1">
      <alignment/>
    </xf>
    <xf numFmtId="0" fontId="5" fillId="0" borderId="0" xfId="95" applyFont="1">
      <alignment/>
      <protection/>
    </xf>
    <xf numFmtId="187" fontId="15" fillId="0" borderId="0" xfId="97" applyNumberFormat="1" applyFont="1" applyFill="1" applyAlignment="1">
      <alignment vertical="top"/>
      <protection locked="0"/>
    </xf>
    <xf numFmtId="0" fontId="15" fillId="0" borderId="0" xfId="97" applyFont="1" applyFill="1" applyAlignment="1">
      <alignment vertical="top"/>
      <protection locked="0"/>
    </xf>
    <xf numFmtId="49" fontId="15" fillId="0" borderId="0" xfId="97" applyNumberFormat="1" applyFont="1" applyFill="1" applyAlignment="1">
      <alignment horizontal="left" vertical="top"/>
      <protection locked="0"/>
    </xf>
    <xf numFmtId="187" fontId="15" fillId="0" borderId="4" xfId="97" applyNumberFormat="1" applyFont="1" applyFill="1" applyBorder="1" applyAlignment="1">
      <alignment vertical="center"/>
      <protection locked="0"/>
    </xf>
    <xf numFmtId="49" fontId="15" fillId="0" borderId="4" xfId="97" applyNumberFormat="1" applyFont="1" applyFill="1" applyBorder="1" applyAlignment="1">
      <alignment horizontal="left" vertical="center" indent="1"/>
      <protection locked="0"/>
    </xf>
    <xf numFmtId="49" fontId="16" fillId="0" borderId="4" xfId="97" applyNumberFormat="1" applyFont="1" applyFill="1" applyBorder="1" applyAlignment="1">
      <alignment horizontal="left" vertical="center"/>
      <protection locked="0"/>
    </xf>
    <xf numFmtId="185" fontId="16" fillId="0" borderId="4" xfId="97" applyNumberFormat="1" applyFont="1" applyFill="1" applyBorder="1" applyAlignment="1">
      <alignment vertical="center"/>
      <protection locked="0"/>
    </xf>
    <xf numFmtId="187" fontId="16" fillId="0" borderId="4" xfId="97" applyNumberFormat="1" applyFont="1" applyFill="1" applyBorder="1" applyAlignment="1">
      <alignment vertical="center"/>
      <protection locked="0"/>
    </xf>
    <xf numFmtId="0" fontId="9" fillId="0" borderId="0" xfId="95" applyFont="1" applyAlignment="1">
      <alignment horizontal="center"/>
      <protection/>
    </xf>
    <xf numFmtId="0" fontId="16" fillId="0" borderId="0" xfId="95" applyFont="1" applyBorder="1" applyAlignment="1">
      <alignment horizontal="center" vertical="center"/>
      <protection/>
    </xf>
    <xf numFmtId="0" fontId="16" fillId="0" borderId="0" xfId="95" applyFont="1" applyAlignment="1">
      <alignment horizontal="center" vertical="center"/>
      <protection/>
    </xf>
    <xf numFmtId="0" fontId="15" fillId="0" borderId="0" xfId="95" applyFont="1" applyBorder="1">
      <alignment/>
      <protection/>
    </xf>
    <xf numFmtId="0" fontId="15" fillId="0" borderId="0" xfId="95" applyFont="1">
      <alignment/>
      <protection/>
    </xf>
    <xf numFmtId="0" fontId="16" fillId="0" borderId="0" xfId="95" applyFont="1" applyBorder="1">
      <alignment/>
      <protection/>
    </xf>
    <xf numFmtId="0" fontId="16" fillId="0" borderId="0" xfId="95" applyFont="1">
      <alignment/>
      <protection/>
    </xf>
    <xf numFmtId="49" fontId="22" fillId="0" borderId="4" xfId="97" applyNumberFormat="1" applyFont="1" applyFill="1" applyBorder="1" applyAlignment="1">
      <alignment horizontal="left" vertical="center" indent="1"/>
      <protection locked="0"/>
    </xf>
    <xf numFmtId="49" fontId="20" fillId="0" borderId="4" xfId="97" applyNumberFormat="1" applyFont="1" applyFill="1" applyBorder="1" applyAlignment="1">
      <alignment horizontal="center" vertical="center"/>
      <protection locked="0"/>
    </xf>
    <xf numFmtId="0" fontId="19" fillId="0" borderId="0" xfId="81" applyFont="1" applyFill="1" applyAlignment="1">
      <alignment vertical="center" wrapText="1"/>
      <protection/>
    </xf>
    <xf numFmtId="0" fontId="19" fillId="0" borderId="0" xfId="81" applyFont="1" applyFill="1" applyAlignment="1">
      <alignment horizontal="center" vertical="center" wrapText="1"/>
      <protection/>
    </xf>
    <xf numFmtId="0" fontId="15" fillId="0" borderId="0" xfId="100" applyFont="1" applyBorder="1" applyAlignment="1">
      <alignment horizontal="left" vertical="center"/>
      <protection/>
    </xf>
    <xf numFmtId="0" fontId="23" fillId="0" borderId="0" xfId="97" applyFont="1" applyFill="1" applyAlignment="1">
      <alignment vertical="top"/>
      <protection locked="0"/>
    </xf>
    <xf numFmtId="49" fontId="23" fillId="0" borderId="0" xfId="81" applyNumberFormat="1" applyFont="1" applyFill="1">
      <alignment/>
      <protection/>
    </xf>
    <xf numFmtId="2" fontId="23" fillId="0" borderId="0" xfId="81" applyNumberFormat="1" applyFont="1" applyFill="1">
      <alignment/>
      <protection/>
    </xf>
    <xf numFmtId="187" fontId="23" fillId="0" borderId="0" xfId="97" applyNumberFormat="1" applyFont="1" applyFill="1" applyAlignment="1">
      <alignment vertical="top"/>
      <protection locked="0"/>
    </xf>
    <xf numFmtId="49" fontId="16" fillId="0" borderId="4" xfId="97" applyNumberFormat="1" applyFont="1" applyFill="1" applyBorder="1" applyAlignment="1">
      <alignment horizontal="center" vertical="center"/>
      <protection locked="0"/>
    </xf>
    <xf numFmtId="0" fontId="16" fillId="0" borderId="4" xfId="97" applyFont="1" applyFill="1" applyBorder="1" applyAlignment="1">
      <alignment horizontal="center" vertical="center"/>
      <protection locked="0"/>
    </xf>
    <xf numFmtId="187" fontId="16" fillId="0" borderId="4" xfId="97" applyNumberFormat="1" applyFont="1" applyFill="1" applyBorder="1" applyAlignment="1">
      <alignment horizontal="center" vertical="center"/>
      <protection locked="0"/>
    </xf>
    <xf numFmtId="0" fontId="15" fillId="0" borderId="0" xfId="81" applyFont="1" applyFill="1" applyAlignment="1">
      <alignment vertical="center" wrapText="1"/>
      <protection/>
    </xf>
    <xf numFmtId="0" fontId="15" fillId="0" borderId="0" xfId="81" applyFont="1" applyFill="1" applyAlignment="1">
      <alignment horizontal="center" vertical="center" wrapText="1"/>
      <protection/>
    </xf>
    <xf numFmtId="0" fontId="16" fillId="0" borderId="4" xfId="97" applyFont="1" applyFill="1" applyBorder="1" applyAlignment="1">
      <alignment horizontal="left" vertical="center"/>
      <protection locked="0"/>
    </xf>
    <xf numFmtId="185" fontId="15" fillId="0" borderId="0" xfId="97" applyNumberFormat="1" applyFont="1" applyFill="1" applyAlignment="1">
      <alignment vertical="top"/>
      <protection locked="0"/>
    </xf>
    <xf numFmtId="189" fontId="15" fillId="0" borderId="0" xfId="97" applyNumberFormat="1" applyFont="1" applyFill="1" applyAlignment="1">
      <alignment vertical="top"/>
      <protection locked="0"/>
    </xf>
    <xf numFmtId="49" fontId="15" fillId="0" borderId="0" xfId="81" applyNumberFormat="1" applyFont="1" applyFill="1">
      <alignment/>
      <protection/>
    </xf>
    <xf numFmtId="2" fontId="15" fillId="0" borderId="0" xfId="81" applyNumberFormat="1" applyFont="1" applyFill="1">
      <alignment/>
      <protection/>
    </xf>
    <xf numFmtId="49" fontId="15" fillId="0" borderId="0" xfId="81" applyNumberFormat="1" applyFont="1" applyFill="1" applyAlignment="1" applyProtection="1">
      <alignment vertical="center"/>
      <protection locked="0"/>
    </xf>
    <xf numFmtId="2" fontId="15" fillId="0" borderId="0" xfId="81" applyNumberFormat="1" applyFont="1" applyFill="1" applyAlignment="1" applyProtection="1">
      <alignment vertical="center"/>
      <protection locked="0"/>
    </xf>
    <xf numFmtId="0" fontId="15" fillId="0" borderId="4" xfId="97" applyFont="1" applyFill="1" applyBorder="1" applyAlignment="1">
      <alignment horizontal="left" vertical="center" indent="2"/>
      <protection locked="0"/>
    </xf>
    <xf numFmtId="188" fontId="15" fillId="0" borderId="0" xfId="97" applyNumberFormat="1" applyFont="1" applyFill="1" applyAlignment="1">
      <alignment vertical="top"/>
      <protection locked="0"/>
    </xf>
    <xf numFmtId="185" fontId="23" fillId="0" borderId="0" xfId="97" applyNumberFormat="1" applyFont="1" applyFill="1" applyAlignment="1">
      <alignment vertical="top"/>
      <protection locked="0"/>
    </xf>
    <xf numFmtId="49" fontId="23" fillId="0" borderId="0" xfId="81" applyNumberFormat="1" applyFont="1" applyFill="1" applyAlignment="1" applyProtection="1">
      <alignment vertical="center"/>
      <protection locked="0"/>
    </xf>
    <xf numFmtId="2" fontId="23" fillId="0" borderId="0" xfId="81" applyNumberFormat="1" applyFont="1" applyFill="1" applyAlignment="1" applyProtection="1">
      <alignment vertical="center"/>
      <protection locked="0"/>
    </xf>
    <xf numFmtId="49" fontId="15" fillId="0" borderId="4" xfId="97" applyNumberFormat="1" applyFont="1" applyFill="1" applyBorder="1" applyAlignment="1">
      <alignment horizontal="left" vertical="center"/>
      <protection locked="0"/>
    </xf>
    <xf numFmtId="49" fontId="16" fillId="0" borderId="0" xfId="95" applyNumberFormat="1" applyFont="1" applyBorder="1" applyAlignment="1">
      <alignment horizontal="left" vertical="center"/>
      <protection/>
    </xf>
    <xf numFmtId="49" fontId="16" fillId="0" borderId="0" xfId="95" applyNumberFormat="1" applyFont="1" applyAlignment="1">
      <alignment horizontal="left" vertical="center"/>
      <protection/>
    </xf>
    <xf numFmtId="49" fontId="15" fillId="0" borderId="0" xfId="95" applyNumberFormat="1" applyFont="1" applyBorder="1" applyAlignment="1">
      <alignment horizontal="left" indent="1"/>
      <protection/>
    </xf>
    <xf numFmtId="49" fontId="15" fillId="0" borderId="0" xfId="95" applyNumberFormat="1" applyFont="1" applyAlignment="1">
      <alignment horizontal="left" indent="1"/>
      <protection/>
    </xf>
    <xf numFmtId="49" fontId="15" fillId="0" borderId="0" xfId="81" applyNumberFormat="1" applyFont="1" applyFill="1" applyAlignment="1">
      <alignment horizontal="left"/>
      <protection/>
    </xf>
    <xf numFmtId="49" fontId="15" fillId="0" borderId="0" xfId="81" applyNumberFormat="1" applyFont="1" applyFill="1" applyAlignment="1" applyProtection="1">
      <alignment horizontal="left" vertical="center"/>
      <protection locked="0"/>
    </xf>
    <xf numFmtId="49" fontId="15" fillId="0" borderId="0" xfId="97" applyNumberFormat="1" applyFont="1" applyFill="1" applyAlignment="1">
      <alignment horizontal="left" vertical="top" indent="1"/>
      <protection locked="0"/>
    </xf>
    <xf numFmtId="49" fontId="15" fillId="0" borderId="0" xfId="81" applyNumberFormat="1" applyFont="1" applyFill="1" applyAlignment="1">
      <alignment horizontal="left" indent="1"/>
      <protection/>
    </xf>
    <xf numFmtId="49" fontId="15" fillId="0" borderId="0" xfId="81" applyNumberFormat="1" applyFont="1" applyFill="1" applyAlignment="1" applyProtection="1">
      <alignment horizontal="left" vertical="center" indent="1"/>
      <protection locked="0"/>
    </xf>
    <xf numFmtId="49" fontId="15" fillId="0" borderId="4" xfId="97" applyNumberFormat="1" applyFont="1" applyFill="1" applyBorder="1" applyAlignment="1">
      <alignment horizontal="left" vertical="center" indent="2"/>
      <protection locked="0"/>
    </xf>
    <xf numFmtId="49" fontId="15" fillId="0" borderId="0" xfId="97" applyNumberFormat="1" applyFont="1" applyFill="1" applyAlignment="1">
      <alignment horizontal="left" vertical="top" indent="2"/>
      <protection locked="0"/>
    </xf>
    <xf numFmtId="49" fontId="15" fillId="0" borderId="0" xfId="81" applyNumberFormat="1" applyFont="1" applyFill="1" applyAlignment="1">
      <alignment horizontal="left" indent="2"/>
      <protection/>
    </xf>
    <xf numFmtId="49" fontId="15" fillId="0" borderId="0" xfId="81" applyNumberFormat="1" applyFont="1" applyFill="1" applyAlignment="1" applyProtection="1">
      <alignment horizontal="left" vertical="center" indent="2"/>
      <protection locked="0"/>
    </xf>
    <xf numFmtId="0" fontId="5" fillId="0" borderId="0" xfId="81" applyFont="1" applyFill="1" applyAlignment="1">
      <alignment vertical="center"/>
      <protection/>
    </xf>
    <xf numFmtId="187" fontId="15" fillId="0" borderId="0" xfId="81" applyNumberFormat="1" applyFont="1" applyFill="1" applyAlignment="1">
      <alignment horizontal="right" vertical="center"/>
      <protection/>
    </xf>
    <xf numFmtId="187" fontId="5" fillId="0" borderId="0" xfId="81" applyNumberFormat="1" applyFont="1" applyFill="1" applyAlignment="1">
      <alignment vertical="center"/>
      <protection/>
    </xf>
    <xf numFmtId="0" fontId="15" fillId="0" borderId="0" xfId="81" applyFont="1" applyFill="1" applyAlignment="1">
      <alignment vertical="center"/>
      <protection/>
    </xf>
    <xf numFmtId="0" fontId="20" fillId="0" borderId="4" xfId="81" applyFont="1" applyFill="1" applyBorder="1" applyAlignment="1">
      <alignment horizontal="center" vertical="center"/>
      <protection/>
    </xf>
    <xf numFmtId="187" fontId="20" fillId="0" borderId="4" xfId="81" applyNumberFormat="1" applyFont="1" applyFill="1" applyBorder="1" applyAlignment="1">
      <alignment horizontal="center" vertical="center"/>
      <protection/>
    </xf>
    <xf numFmtId="0" fontId="20" fillId="0" borderId="0" xfId="81" applyFont="1" applyFill="1" applyAlignment="1">
      <alignment vertical="center"/>
      <protection/>
    </xf>
    <xf numFmtId="187" fontId="16" fillId="0" borderId="4" xfId="81" applyNumberFormat="1" applyFont="1" applyFill="1" applyBorder="1" applyAlignment="1">
      <alignment horizontal="right" vertical="center"/>
      <protection/>
    </xf>
    <xf numFmtId="0" fontId="16" fillId="0" borderId="0" xfId="81" applyFont="1" applyFill="1" applyAlignment="1">
      <alignment vertical="center"/>
      <protection/>
    </xf>
    <xf numFmtId="187" fontId="15" fillId="0" borderId="0" xfId="81" applyNumberFormat="1" applyFont="1" applyFill="1" applyAlignment="1">
      <alignment vertical="center"/>
      <protection/>
    </xf>
    <xf numFmtId="0" fontId="16" fillId="0" borderId="4" xfId="81" applyFont="1" applyFill="1" applyBorder="1" applyAlignment="1">
      <alignment horizontal="center" vertical="center"/>
      <protection/>
    </xf>
    <xf numFmtId="49" fontId="15" fillId="0" borderId="4" xfId="81" applyNumberFormat="1" applyFont="1" applyFill="1" applyBorder="1" applyAlignment="1">
      <alignment horizontal="left" vertical="center" indent="1"/>
      <protection/>
    </xf>
    <xf numFmtId="49" fontId="15" fillId="0" borderId="0" xfId="81" applyNumberFormat="1" applyFont="1" applyFill="1" applyAlignment="1">
      <alignment horizontal="left" vertical="center" indent="1"/>
      <protection/>
    </xf>
    <xf numFmtId="187" fontId="16" fillId="0" borderId="4" xfId="81" applyNumberFormat="1" applyFont="1" applyFill="1" applyBorder="1" applyAlignment="1">
      <alignment horizontal="center" vertical="center"/>
      <protection/>
    </xf>
    <xf numFmtId="49" fontId="22" fillId="0" borderId="4" xfId="81" applyNumberFormat="1" applyFont="1" applyFill="1" applyBorder="1" applyAlignment="1">
      <alignment horizontal="left" vertical="center" indent="1"/>
      <protection/>
    </xf>
    <xf numFmtId="49" fontId="16" fillId="0" borderId="4" xfId="97" applyNumberFormat="1" applyFont="1" applyFill="1" applyBorder="1" applyAlignment="1">
      <alignment horizontal="left" vertical="center" indent="1"/>
      <protection locked="0"/>
    </xf>
    <xf numFmtId="187" fontId="29" fillId="0" borderId="0" xfId="97" applyNumberFormat="1" applyFont="1" applyFill="1" applyAlignment="1">
      <alignment horizontal="right" vertical="top"/>
      <protection locked="0"/>
    </xf>
    <xf numFmtId="0" fontId="16" fillId="0" borderId="0" xfId="97" applyFont="1" applyFill="1" applyAlignment="1">
      <alignment vertical="top"/>
      <protection locked="0"/>
    </xf>
    <xf numFmtId="0" fontId="30" fillId="0" borderId="0" xfId="97" applyFont="1" applyFill="1" applyAlignment="1">
      <alignment vertical="top"/>
      <protection locked="0"/>
    </xf>
    <xf numFmtId="0" fontId="30" fillId="0" borderId="0" xfId="81" applyFont="1" applyFill="1" applyAlignment="1">
      <alignment vertical="center" wrapText="1"/>
      <protection/>
    </xf>
    <xf numFmtId="187" fontId="30" fillId="0" borderId="0" xfId="97" applyNumberFormat="1" applyFont="1" applyFill="1" applyAlignment="1">
      <alignment vertical="top"/>
      <protection locked="0"/>
    </xf>
    <xf numFmtId="0" fontId="30" fillId="0" borderId="0" xfId="81" applyFont="1" applyFill="1" applyAlignment="1">
      <alignment horizontal="center" vertical="center" wrapText="1"/>
      <protection/>
    </xf>
    <xf numFmtId="49" fontId="15" fillId="0" borderId="4" xfId="97" applyNumberFormat="1" applyFont="1" applyFill="1" applyBorder="1" applyAlignment="1">
      <alignment horizontal="center" vertical="center"/>
      <protection locked="0"/>
    </xf>
    <xf numFmtId="189" fontId="23" fillId="0" borderId="0" xfId="97" applyNumberFormat="1" applyFont="1" applyFill="1" applyAlignment="1">
      <alignment vertical="top"/>
      <protection locked="0"/>
    </xf>
    <xf numFmtId="0" fontId="23" fillId="0" borderId="0" xfId="81" applyFont="1" applyFill="1" applyAlignment="1">
      <alignment vertical="center" wrapText="1"/>
      <protection/>
    </xf>
    <xf numFmtId="0" fontId="23" fillId="0" borderId="0" xfId="81" applyFont="1" applyFill="1" applyAlignment="1">
      <alignment horizontal="center" vertical="center" wrapText="1"/>
      <protection/>
    </xf>
    <xf numFmtId="185" fontId="15" fillId="0" borderId="4" xfId="97" applyNumberFormat="1" applyFont="1" applyFill="1" applyBorder="1" applyAlignment="1">
      <alignment vertical="center"/>
      <protection locked="0"/>
    </xf>
    <xf numFmtId="2" fontId="15" fillId="0" borderId="0" xfId="81" applyNumberFormat="1" applyFont="1" applyFill="1" applyAlignment="1">
      <alignment horizontal="left" indent="1"/>
      <protection/>
    </xf>
    <xf numFmtId="2" fontId="15" fillId="0" borderId="0" xfId="81" applyNumberFormat="1" applyFont="1" applyFill="1" applyAlignment="1" applyProtection="1">
      <alignment horizontal="left" vertical="center" indent="1"/>
      <protection locked="0"/>
    </xf>
    <xf numFmtId="2" fontId="15" fillId="0" borderId="0" xfId="81" applyNumberFormat="1" applyFont="1" applyFill="1" applyAlignment="1">
      <alignment horizontal="left" indent="2"/>
      <protection/>
    </xf>
    <xf numFmtId="2" fontId="15" fillId="0" borderId="0" xfId="81" applyNumberFormat="1" applyFont="1" applyFill="1" applyAlignment="1" applyProtection="1">
      <alignment horizontal="left" vertical="center" indent="2"/>
      <protection locked="0"/>
    </xf>
    <xf numFmtId="49" fontId="16" fillId="0" borderId="0" xfId="81" applyNumberFormat="1" applyFont="1" applyFill="1" applyAlignment="1">
      <alignment horizontal="left" vertical="center" indent="1"/>
      <protection/>
    </xf>
    <xf numFmtId="0" fontId="15" fillId="0" borderId="0" xfId="81" applyFont="1" applyFill="1" applyAlignment="1">
      <alignment horizontal="left" vertical="center" indent="2"/>
      <protection/>
    </xf>
    <xf numFmtId="187" fontId="15" fillId="0" borderId="0" xfId="81" applyNumberFormat="1" applyFont="1" applyFill="1" applyAlignment="1">
      <alignment horizontal="left" vertical="center" indent="2"/>
      <protection/>
    </xf>
    <xf numFmtId="49" fontId="23" fillId="0" borderId="0" xfId="97" applyNumberFormat="1" applyFont="1" applyFill="1" applyAlignment="1">
      <alignment horizontal="left" vertical="top" indent="1"/>
      <protection locked="0"/>
    </xf>
    <xf numFmtId="49" fontId="23" fillId="0" borderId="0" xfId="81" applyNumberFormat="1" applyFont="1" applyFill="1" applyAlignment="1">
      <alignment horizontal="left" indent="1"/>
      <protection/>
    </xf>
    <xf numFmtId="49" fontId="23" fillId="0" borderId="0" xfId="81" applyNumberFormat="1" applyFont="1" applyFill="1" applyAlignment="1" applyProtection="1">
      <alignment horizontal="left" vertical="center" indent="1"/>
      <protection locked="0"/>
    </xf>
    <xf numFmtId="49" fontId="23" fillId="0" borderId="0" xfId="97" applyNumberFormat="1" applyFont="1" applyFill="1" applyAlignment="1">
      <alignment horizontal="left" vertical="top" indent="2"/>
      <protection locked="0"/>
    </xf>
    <xf numFmtId="49" fontId="23" fillId="0" borderId="0" xfId="81" applyNumberFormat="1" applyFont="1" applyFill="1" applyAlignment="1">
      <alignment horizontal="left" indent="2"/>
      <protection/>
    </xf>
    <xf numFmtId="49" fontId="23" fillId="0" borderId="0" xfId="81" applyNumberFormat="1" applyFont="1" applyFill="1" applyAlignment="1" applyProtection="1">
      <alignment horizontal="left" vertical="center" indent="2"/>
      <protection locked="0"/>
    </xf>
    <xf numFmtId="188" fontId="23" fillId="0" borderId="0" xfId="97" applyNumberFormat="1" applyFont="1" applyFill="1" applyAlignment="1">
      <alignment vertical="top"/>
      <protection locked="0"/>
    </xf>
    <xf numFmtId="187" fontId="15" fillId="0" borderId="0" xfId="97" applyNumberFormat="1" applyFont="1" applyFill="1" applyAlignment="1">
      <alignment horizontal="right" vertical="center"/>
      <protection locked="0"/>
    </xf>
    <xf numFmtId="1" fontId="20" fillId="0" borderId="4" xfId="95" applyNumberFormat="1" applyFont="1" applyBorder="1" applyAlignment="1" applyProtection="1">
      <alignment horizontal="center" vertical="center" wrapText="1"/>
      <protection locked="0"/>
    </xf>
    <xf numFmtId="0" fontId="16" fillId="0" borderId="11" xfId="81" applyFont="1" applyFill="1" applyBorder="1" applyAlignment="1">
      <alignment horizontal="center" vertical="center"/>
      <protection/>
    </xf>
    <xf numFmtId="0" fontId="21" fillId="0" borderId="11" xfId="97" applyFont="1" applyFill="1" applyBorder="1" applyAlignment="1">
      <alignment horizontal="center" vertical="center"/>
      <protection locked="0"/>
    </xf>
    <xf numFmtId="0" fontId="24" fillId="0" borderId="0" xfId="100" applyFont="1" applyBorder="1" applyAlignment="1">
      <alignment horizontal="left" vertical="center" wrapText="1"/>
      <protection/>
    </xf>
    <xf numFmtId="0" fontId="5" fillId="0" borderId="0" xfId="95" applyFont="1" applyAlignment="1">
      <alignment wrapText="1"/>
      <protection/>
    </xf>
    <xf numFmtId="49" fontId="7" fillId="0" borderId="0" xfId="95" applyNumberFormat="1" applyFont="1" applyAlignment="1">
      <alignment horizontal="centerContinuous" vertical="center" wrapText="1"/>
      <protection/>
    </xf>
    <xf numFmtId="49" fontId="6" fillId="0" borderId="0" xfId="95" applyNumberFormat="1" applyFont="1" applyAlignment="1">
      <alignment horizontal="centerContinuous" vertical="center" wrapText="1"/>
      <protection/>
    </xf>
    <xf numFmtId="0" fontId="16" fillId="0" borderId="0" xfId="95" applyFont="1" applyAlignment="1">
      <alignment horizontal="center" wrapText="1"/>
      <protection/>
    </xf>
    <xf numFmtId="0" fontId="15" fillId="0" borderId="0" xfId="95" applyFont="1" applyAlignment="1">
      <alignment wrapText="1"/>
      <protection/>
    </xf>
    <xf numFmtId="0" fontId="20" fillId="0" borderId="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0" xfId="95" applyFont="1" applyAlignment="1">
      <alignment horizontal="center" vertical="center" wrapText="1"/>
      <protection/>
    </xf>
    <xf numFmtId="185" fontId="15" fillId="0" borderId="4" xfId="95" applyNumberFormat="1" applyFont="1" applyFill="1" applyBorder="1" applyAlignment="1">
      <alignment horizontal="right" vertical="center" wrapText="1"/>
      <protection/>
    </xf>
    <xf numFmtId="0" fontId="16" fillId="0" borderId="0" xfId="95" applyFont="1" applyBorder="1" applyAlignment="1">
      <alignment horizontal="center" vertical="center" wrapText="1"/>
      <protection/>
    </xf>
    <xf numFmtId="0" fontId="16" fillId="0" borderId="0" xfId="95" applyFont="1" applyAlignment="1">
      <alignment horizontal="center" vertical="center" wrapText="1"/>
      <protection/>
    </xf>
    <xf numFmtId="0" fontId="15" fillId="0" borderId="0" xfId="95" applyFont="1" applyBorder="1" applyAlignment="1">
      <alignment wrapText="1"/>
      <protection/>
    </xf>
    <xf numFmtId="0" fontId="16" fillId="0" borderId="4" xfId="95" applyFont="1" applyBorder="1" applyAlignment="1">
      <alignment horizontal="center" vertical="center" wrapText="1"/>
      <protection/>
    </xf>
    <xf numFmtId="185" fontId="15" fillId="0" borderId="4" xfId="95" applyNumberFormat="1" applyFont="1" applyBorder="1" applyAlignment="1">
      <alignment horizontal="right" vertical="center" wrapText="1"/>
      <protection/>
    </xf>
    <xf numFmtId="0" fontId="16" fillId="0" borderId="0" xfId="95" applyFont="1" applyBorder="1" applyAlignment="1">
      <alignment wrapText="1"/>
      <protection/>
    </xf>
    <xf numFmtId="0" fontId="16" fillId="0" borderId="0" xfId="95" applyFont="1" applyAlignment="1">
      <alignment wrapText="1"/>
      <protection/>
    </xf>
    <xf numFmtId="49" fontId="21" fillId="0" borderId="4" xfId="97" applyNumberFormat="1" applyFont="1" applyFill="1" applyBorder="1" applyAlignment="1">
      <alignment horizontal="left" vertical="center"/>
      <protection locked="0"/>
    </xf>
    <xf numFmtId="49" fontId="21" fillId="0" borderId="4" xfId="97" applyNumberFormat="1" applyFont="1" applyFill="1" applyBorder="1" applyAlignment="1">
      <alignment horizontal="left" vertical="center" wrapText="1" indent="1"/>
      <protection locked="0"/>
    </xf>
    <xf numFmtId="49" fontId="22" fillId="0" borderId="4" xfId="81" applyNumberFormat="1" applyFont="1" applyFill="1" applyBorder="1" applyAlignment="1">
      <alignment horizontal="left" vertical="center"/>
      <protection/>
    </xf>
    <xf numFmtId="0" fontId="15" fillId="0" borderId="0" xfId="100" applyFont="1" applyBorder="1" applyAlignment="1">
      <alignment horizontal="left" vertical="center" wrapText="1"/>
      <protection/>
    </xf>
    <xf numFmtId="0" fontId="32" fillId="0" borderId="4" xfId="0" applyFont="1" applyFill="1" applyBorder="1" applyAlignment="1">
      <alignment horizontal="distributed" vertical="center"/>
    </xf>
    <xf numFmtId="0" fontId="32" fillId="0" borderId="4" xfId="0" applyFont="1" applyFill="1" applyBorder="1" applyAlignment="1">
      <alignment horizontal="center" vertical="center"/>
    </xf>
    <xf numFmtId="0" fontId="32" fillId="0" borderId="4" xfId="0" applyFont="1" applyFill="1" applyBorder="1" applyAlignment="1">
      <alignment horizontal="justify" vertical="center"/>
    </xf>
    <xf numFmtId="0" fontId="13" fillId="0" borderId="12" xfId="0" applyFont="1" applyFill="1" applyBorder="1" applyAlignment="1">
      <alignment vertical="center"/>
    </xf>
    <xf numFmtId="0" fontId="13" fillId="0" borderId="4" xfId="0" applyFont="1" applyFill="1" applyBorder="1" applyAlignment="1">
      <alignment vertical="center"/>
    </xf>
    <xf numFmtId="0" fontId="13" fillId="0" borderId="4" xfId="0" applyFont="1" applyBorder="1" applyAlignment="1">
      <alignment vertical="center"/>
    </xf>
    <xf numFmtId="0" fontId="31" fillId="0" borderId="4" xfId="0" applyFont="1" applyFill="1" applyBorder="1" applyAlignment="1">
      <alignment horizontal="center" vertical="center"/>
    </xf>
    <xf numFmtId="0" fontId="13" fillId="0" borderId="4" xfId="81" applyFont="1" applyFill="1" applyBorder="1" applyAlignment="1">
      <alignment horizontal="left" vertical="center"/>
      <protection/>
    </xf>
    <xf numFmtId="0" fontId="15" fillId="0" borderId="0" xfId="99" applyFont="1" applyFill="1" applyAlignment="1">
      <alignment vertical="top"/>
      <protection locked="0"/>
    </xf>
    <xf numFmtId="187" fontId="15" fillId="0" borderId="0" xfId="99" applyNumberFormat="1" applyFont="1" applyFill="1" applyAlignment="1">
      <alignment vertical="top"/>
      <protection locked="0"/>
    </xf>
    <xf numFmtId="0" fontId="23" fillId="0" borderId="0" xfId="99" applyFont="1" applyFill="1" applyAlignment="1">
      <alignment vertical="top"/>
      <protection locked="0"/>
    </xf>
    <xf numFmtId="187" fontId="23" fillId="0" borderId="0" xfId="99" applyNumberFormat="1" applyFont="1" applyFill="1" applyAlignment="1">
      <alignment vertical="top"/>
      <protection locked="0"/>
    </xf>
    <xf numFmtId="49" fontId="15" fillId="0" borderId="0" xfId="99" applyNumberFormat="1" applyFont="1" applyFill="1" applyAlignment="1">
      <alignment horizontal="left" vertical="top"/>
      <protection locked="0"/>
    </xf>
    <xf numFmtId="49" fontId="16" fillId="0" borderId="4" xfId="99" applyNumberFormat="1" applyFont="1" applyFill="1" applyBorder="1" applyAlignment="1">
      <alignment horizontal="center" vertical="center"/>
      <protection locked="0"/>
    </xf>
    <xf numFmtId="49" fontId="15" fillId="0" borderId="0" xfId="99" applyNumberFormat="1" applyFont="1" applyFill="1" applyAlignment="1">
      <alignment horizontal="left" vertical="top" indent="1"/>
      <protection locked="0"/>
    </xf>
    <xf numFmtId="49" fontId="15" fillId="0" borderId="4" xfId="99" applyNumberFormat="1" applyFont="1" applyFill="1" applyBorder="1" applyAlignment="1">
      <alignment vertical="center"/>
      <protection locked="0"/>
    </xf>
    <xf numFmtId="49" fontId="15" fillId="0" borderId="0" xfId="99" applyNumberFormat="1" applyFont="1" applyFill="1" applyAlignment="1">
      <alignment horizontal="left" vertical="top" indent="2"/>
      <protection locked="0"/>
    </xf>
    <xf numFmtId="49" fontId="15" fillId="0" borderId="4" xfId="99" applyNumberFormat="1" applyFont="1" applyFill="1" applyBorder="1" applyAlignment="1">
      <alignment horizontal="left" vertical="top"/>
      <protection locked="0"/>
    </xf>
    <xf numFmtId="185" fontId="23" fillId="0" borderId="0" xfId="99" applyNumberFormat="1" applyFont="1" applyFill="1" applyAlignment="1">
      <alignment vertical="top"/>
      <protection locked="0"/>
    </xf>
    <xf numFmtId="0" fontId="24" fillId="0" borderId="0" xfId="100" applyFont="1" applyBorder="1" applyAlignment="1">
      <alignment horizontal="center" vertical="center"/>
      <protection/>
    </xf>
    <xf numFmtId="184" fontId="5" fillId="0" borderId="0" xfId="95" applyNumberFormat="1" applyFont="1" applyAlignment="1">
      <alignment horizontal="center" vertical="center"/>
      <protection/>
    </xf>
    <xf numFmtId="0" fontId="5" fillId="0" borderId="0" xfId="95" applyFont="1" applyAlignment="1">
      <alignment horizontal="center"/>
      <protection/>
    </xf>
    <xf numFmtId="187" fontId="15" fillId="0" borderId="0" xfId="97" applyNumberFormat="1" applyFont="1" applyFill="1" applyAlignment="1">
      <alignment horizontal="center" vertical="top"/>
      <protection locked="0"/>
    </xf>
    <xf numFmtId="187" fontId="15" fillId="0" borderId="0" xfId="97" applyNumberFormat="1" applyFont="1" applyFill="1" applyAlignment="1">
      <alignment horizontal="center" vertical="center"/>
      <protection locked="0"/>
    </xf>
    <xf numFmtId="0" fontId="1" fillId="0" borderId="13" xfId="0" applyFont="1" applyBorder="1" applyAlignment="1" applyProtection="1">
      <alignment horizontal="center" vertical="center" wrapText="1"/>
      <protection/>
    </xf>
    <xf numFmtId="190" fontId="1" fillId="0" borderId="13" xfId="0" applyNumberFormat="1"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locked="0"/>
    </xf>
    <xf numFmtId="187" fontId="15" fillId="0" borderId="4" xfId="97" applyNumberFormat="1" applyFont="1" applyFill="1" applyBorder="1" applyAlignment="1">
      <alignment horizontal="center" vertical="center"/>
      <protection locked="0"/>
    </xf>
    <xf numFmtId="187" fontId="15" fillId="51" borderId="0" xfId="99" applyNumberFormat="1" applyFont="1" applyFill="1" applyAlignment="1">
      <alignment horizontal="center" vertical="top"/>
      <protection locked="0"/>
    </xf>
    <xf numFmtId="187" fontId="15" fillId="51" borderId="0" xfId="99" applyNumberFormat="1" applyFont="1" applyFill="1" applyAlignment="1">
      <alignment horizontal="center" vertical="center"/>
      <protection locked="0"/>
    </xf>
    <xf numFmtId="187" fontId="16" fillId="51" borderId="4" xfId="99" applyNumberFormat="1" applyFont="1" applyFill="1" applyBorder="1" applyAlignment="1">
      <alignment horizontal="center" vertical="center"/>
      <protection locked="0"/>
    </xf>
    <xf numFmtId="0" fontId="13" fillId="0" borderId="11" xfId="81" applyFont="1" applyFill="1" applyBorder="1" applyAlignment="1">
      <alignment horizontal="left" vertical="center"/>
      <protection/>
    </xf>
    <xf numFmtId="187" fontId="16" fillId="0" borderId="0" xfId="81" applyNumberFormat="1" applyFont="1" applyFill="1" applyAlignment="1">
      <alignment horizontal="center" vertical="center"/>
      <protection/>
    </xf>
    <xf numFmtId="187" fontId="13" fillId="0" borderId="4" xfId="0" applyNumberFormat="1" applyFont="1" applyFill="1" applyBorder="1" applyAlignment="1" applyProtection="1">
      <alignment vertical="center"/>
      <protection/>
    </xf>
    <xf numFmtId="187" fontId="13" fillId="0" borderId="4" xfId="0" applyNumberFormat="1" applyFont="1" applyBorder="1" applyAlignment="1">
      <alignment horizontal="left" vertical="center"/>
    </xf>
    <xf numFmtId="187" fontId="13" fillId="0" borderId="4" xfId="0" applyNumberFormat="1" applyFont="1" applyFill="1" applyBorder="1" applyAlignment="1" applyProtection="1">
      <alignment horizontal="left" vertical="center"/>
      <protection/>
    </xf>
    <xf numFmtId="187" fontId="1" fillId="0" borderId="4" xfId="0" applyNumberFormat="1" applyFont="1" applyBorder="1" applyAlignment="1">
      <alignment horizontal="left" vertical="center"/>
    </xf>
    <xf numFmtId="187" fontId="13" fillId="0" borderId="4" xfId="0" applyNumberFormat="1" applyFont="1" applyFill="1" applyBorder="1" applyAlignment="1">
      <alignment horizontal="center" vertical="center"/>
    </xf>
    <xf numFmtId="0" fontId="37" fillId="0" borderId="4" xfId="0" applyFont="1" applyBorder="1" applyAlignment="1">
      <alignment horizontal="center"/>
    </xf>
    <xf numFmtId="0" fontId="39" fillId="0" borderId="4" xfId="95" applyFont="1" applyBorder="1" applyAlignment="1">
      <alignment horizontal="center" vertical="center" wrapText="1"/>
      <protection/>
    </xf>
    <xf numFmtId="1" fontId="39" fillId="0" borderId="4" xfId="95" applyNumberFormat="1" applyFont="1" applyBorder="1" applyAlignment="1" applyProtection="1">
      <alignment horizontal="center" vertical="center" wrapText="1"/>
      <protection locked="0"/>
    </xf>
    <xf numFmtId="49" fontId="35" fillId="0" borderId="0" xfId="95" applyNumberFormat="1" applyFont="1" applyAlignment="1">
      <alignment horizontal="centerContinuous" vertical="center" wrapText="1"/>
      <protection/>
    </xf>
    <xf numFmtId="0" fontId="13" fillId="0" borderId="4" xfId="0" applyFont="1" applyFill="1" applyBorder="1" applyAlignment="1">
      <alignment horizontal="left" vertical="center"/>
    </xf>
    <xf numFmtId="0" fontId="23" fillId="0" borderId="0" xfId="98" applyFont="1" applyFill="1" applyAlignment="1">
      <alignment vertical="top"/>
      <protection locked="0"/>
    </xf>
    <xf numFmtId="187" fontId="23" fillId="0" borderId="0" xfId="98" applyNumberFormat="1" applyFont="1" applyFill="1" applyAlignment="1">
      <alignment vertical="top"/>
      <protection locked="0"/>
    </xf>
    <xf numFmtId="0" fontId="15" fillId="0" borderId="0" xfId="98" applyFont="1" applyFill="1" applyAlignment="1">
      <alignment vertical="top"/>
      <protection locked="0"/>
    </xf>
    <xf numFmtId="187" fontId="15" fillId="0" borderId="0" xfId="98" applyNumberFormat="1" applyFont="1" applyFill="1" applyAlignment="1">
      <alignment vertical="top"/>
      <protection locked="0"/>
    </xf>
    <xf numFmtId="49" fontId="15" fillId="0" borderId="0" xfId="98" applyNumberFormat="1" applyFont="1" applyFill="1" applyAlignment="1">
      <alignment horizontal="left" vertical="top"/>
      <protection locked="0"/>
    </xf>
    <xf numFmtId="185" fontId="23" fillId="0" borderId="0" xfId="98" applyNumberFormat="1" applyFont="1" applyFill="1" applyAlignment="1">
      <alignment vertical="top"/>
      <protection locked="0"/>
    </xf>
    <xf numFmtId="185" fontId="16" fillId="0" borderId="4" xfId="98" applyNumberFormat="1" applyFont="1" applyFill="1" applyBorder="1" applyAlignment="1">
      <alignment vertical="center"/>
      <protection locked="0"/>
    </xf>
    <xf numFmtId="187" fontId="16" fillId="0" borderId="4" xfId="98" applyNumberFormat="1" applyFont="1" applyFill="1" applyBorder="1" applyAlignment="1">
      <alignment horizontal="center" vertical="center"/>
      <protection locked="0"/>
    </xf>
    <xf numFmtId="0" fontId="21" fillId="0" borderId="11" xfId="98" applyFont="1" applyFill="1" applyBorder="1" applyAlignment="1">
      <alignment horizontal="center" vertical="center"/>
      <protection locked="0"/>
    </xf>
    <xf numFmtId="185" fontId="15" fillId="0" borderId="0" xfId="98" applyNumberFormat="1" applyFont="1" applyFill="1" applyAlignment="1">
      <alignment vertical="top"/>
      <protection locked="0"/>
    </xf>
    <xf numFmtId="188" fontId="15" fillId="0" borderId="0" xfId="98" applyNumberFormat="1" applyFont="1" applyFill="1" applyAlignment="1">
      <alignment vertical="top"/>
      <protection locked="0"/>
    </xf>
    <xf numFmtId="187" fontId="15" fillId="0" borderId="4" xfId="98" applyNumberFormat="1" applyFont="1" applyFill="1" applyBorder="1" applyAlignment="1">
      <alignment horizontal="center" vertical="center"/>
      <protection locked="0"/>
    </xf>
    <xf numFmtId="49" fontId="22" fillId="0" borderId="4" xfId="98" applyNumberFormat="1" applyFont="1" applyFill="1" applyBorder="1" applyAlignment="1">
      <alignment horizontal="left" vertical="center" indent="1"/>
      <protection locked="0"/>
    </xf>
    <xf numFmtId="189" fontId="15" fillId="0" borderId="0" xfId="98" applyNumberFormat="1" applyFont="1" applyFill="1" applyAlignment="1">
      <alignment vertical="top"/>
      <protection locked="0"/>
    </xf>
    <xf numFmtId="49" fontId="21" fillId="0" borderId="4" xfId="98" applyNumberFormat="1" applyFont="1" applyFill="1" applyBorder="1" applyAlignment="1">
      <alignment horizontal="left" vertical="center"/>
      <protection locked="0"/>
    </xf>
    <xf numFmtId="49" fontId="20" fillId="0" borderId="4" xfId="98" applyNumberFormat="1" applyFont="1" applyFill="1" applyBorder="1" applyAlignment="1">
      <alignment horizontal="center" vertical="center"/>
      <protection locked="0"/>
    </xf>
    <xf numFmtId="187" fontId="16" fillId="0" borderId="0" xfId="98" applyNumberFormat="1" applyFont="1" applyFill="1" applyAlignment="1">
      <alignment horizontal="center" vertical="center"/>
      <protection locked="0"/>
    </xf>
    <xf numFmtId="187" fontId="16" fillId="0" borderId="4" xfId="98" applyNumberFormat="1" applyFont="1" applyFill="1" applyBorder="1" applyAlignment="1">
      <alignment horizontal="center" vertical="top"/>
      <protection locked="0"/>
    </xf>
    <xf numFmtId="49" fontId="16" fillId="0" borderId="4" xfId="98" applyNumberFormat="1" applyFont="1" applyFill="1" applyBorder="1" applyAlignment="1">
      <alignment horizontal="center" vertical="center"/>
      <protection locked="0"/>
    </xf>
    <xf numFmtId="49" fontId="15" fillId="0" borderId="0" xfId="98" applyNumberFormat="1" applyFont="1" applyFill="1" applyAlignment="1">
      <alignment horizontal="left" vertical="top" indent="2"/>
      <protection locked="0"/>
    </xf>
    <xf numFmtId="49" fontId="15" fillId="0" borderId="0" xfId="98" applyNumberFormat="1" applyFont="1" applyFill="1" applyAlignment="1">
      <alignment horizontal="left" vertical="top" indent="1"/>
      <protection locked="0"/>
    </xf>
    <xf numFmtId="0" fontId="19" fillId="0" borderId="0" xfId="98" applyFont="1" applyFill="1" applyAlignment="1">
      <alignment vertical="top"/>
      <protection locked="0"/>
    </xf>
    <xf numFmtId="187" fontId="19" fillId="0" borderId="0" xfId="98" applyNumberFormat="1" applyFont="1" applyFill="1" applyAlignment="1">
      <alignment vertical="top"/>
      <protection locked="0"/>
    </xf>
    <xf numFmtId="187" fontId="20" fillId="0" borderId="4" xfId="98" applyNumberFormat="1" applyFont="1" applyFill="1" applyBorder="1" applyAlignment="1">
      <alignment horizontal="center" vertical="center"/>
      <protection locked="0"/>
    </xf>
    <xf numFmtId="0" fontId="20" fillId="0" borderId="4" xfId="98" applyFont="1" applyFill="1" applyBorder="1" applyAlignment="1">
      <alignment horizontal="center" vertical="center"/>
      <protection locked="0"/>
    </xf>
    <xf numFmtId="185" fontId="15" fillId="0" borderId="4" xfId="98" applyNumberFormat="1" applyFont="1" applyFill="1" applyBorder="1" applyAlignment="1">
      <alignment vertical="center"/>
      <protection locked="0"/>
    </xf>
    <xf numFmtId="49" fontId="15" fillId="0" borderId="4" xfId="98" applyNumberFormat="1" applyFont="1" applyFill="1" applyBorder="1" applyAlignment="1">
      <alignment horizontal="left" vertical="center"/>
      <protection locked="0"/>
    </xf>
    <xf numFmtId="49" fontId="15" fillId="0" borderId="4" xfId="98" applyNumberFormat="1" applyFont="1" applyFill="1" applyBorder="1" applyAlignment="1">
      <alignment horizontal="left" vertical="center" indent="1"/>
      <protection locked="0"/>
    </xf>
    <xf numFmtId="49" fontId="15" fillId="0" borderId="4" xfId="98" applyNumberFormat="1" applyFont="1" applyFill="1" applyBorder="1" applyAlignment="1">
      <alignment horizontal="center" vertical="center"/>
      <protection locked="0"/>
    </xf>
    <xf numFmtId="189" fontId="23" fillId="0" borderId="0" xfId="98" applyNumberFormat="1" applyFont="1" applyFill="1" applyAlignment="1">
      <alignment vertical="top"/>
      <protection locked="0"/>
    </xf>
    <xf numFmtId="0" fontId="30" fillId="0" borderId="0" xfId="98" applyFont="1" applyFill="1" applyAlignment="1">
      <alignment vertical="top"/>
      <protection locked="0"/>
    </xf>
    <xf numFmtId="187" fontId="30" fillId="0" borderId="0" xfId="98" applyNumberFormat="1" applyFont="1" applyFill="1" applyAlignment="1">
      <alignment vertical="top"/>
      <protection locked="0"/>
    </xf>
    <xf numFmtId="0" fontId="16" fillId="0" borderId="0" xfId="98" applyFont="1" applyFill="1" applyAlignment="1">
      <alignment vertical="top"/>
      <protection locked="0"/>
    </xf>
    <xf numFmtId="187" fontId="29" fillId="0" borderId="0" xfId="98" applyNumberFormat="1" applyFont="1" applyFill="1" applyAlignment="1">
      <alignment horizontal="right" vertical="top"/>
      <protection locked="0"/>
    </xf>
    <xf numFmtId="3" fontId="13" fillId="51" borderId="4" xfId="77" applyNumberFormat="1" applyFont="1" applyFill="1" applyBorder="1" applyAlignment="1" applyProtection="1">
      <alignment vertical="center"/>
      <protection/>
    </xf>
    <xf numFmtId="187" fontId="19" fillId="0" borderId="4" xfId="98" applyNumberFormat="1" applyFont="1" applyFill="1" applyBorder="1" applyAlignment="1">
      <alignment horizontal="center" vertical="center"/>
      <protection locked="0"/>
    </xf>
    <xf numFmtId="0" fontId="19" fillId="0" borderId="4" xfId="98" applyFont="1" applyFill="1" applyBorder="1" applyAlignment="1">
      <alignment horizontal="left" vertical="center"/>
      <protection locked="0"/>
    </xf>
    <xf numFmtId="187" fontId="38" fillId="0" borderId="4" xfId="0" applyNumberFormat="1" applyFont="1" applyBorder="1" applyAlignment="1">
      <alignment horizontal="center"/>
    </xf>
    <xf numFmtId="0" fontId="13" fillId="51" borderId="4" xfId="0" applyNumberFormat="1" applyFont="1" applyFill="1" applyBorder="1" applyAlignment="1">
      <alignment horizontal="right" vertical="center" shrinkToFit="1"/>
    </xf>
    <xf numFmtId="192" fontId="1" fillId="0" borderId="4" xfId="0" applyNumberFormat="1" applyFont="1" applyFill="1" applyBorder="1" applyAlignment="1" applyProtection="1">
      <alignment vertical="center" shrinkToFit="1"/>
      <protection/>
    </xf>
    <xf numFmtId="192" fontId="1" fillId="51" borderId="4" xfId="0" applyNumberFormat="1" applyFont="1" applyFill="1" applyBorder="1" applyAlignment="1" applyProtection="1">
      <alignment vertical="center" shrinkToFit="1"/>
      <protection/>
    </xf>
    <xf numFmtId="0" fontId="13" fillId="51" borderId="4" xfId="0" applyNumberFormat="1" applyFont="1" applyFill="1" applyBorder="1" applyAlignment="1">
      <alignment horizontal="right" vertical="center"/>
    </xf>
    <xf numFmtId="0" fontId="41" fillId="0" borderId="0" xfId="0" applyFont="1" applyAlignment="1">
      <alignment/>
    </xf>
    <xf numFmtId="0" fontId="31" fillId="0" borderId="4" xfId="81" applyFont="1" applyFill="1" applyBorder="1" applyAlignment="1">
      <alignment horizontal="center" vertical="center"/>
      <protection/>
    </xf>
    <xf numFmtId="187" fontId="31" fillId="0" borderId="4" xfId="81" applyNumberFormat="1" applyFont="1" applyFill="1" applyBorder="1" applyAlignment="1">
      <alignment horizontal="center" vertical="center"/>
      <protection/>
    </xf>
    <xf numFmtId="0" fontId="40" fillId="51" borderId="4" xfId="0" applyFont="1" applyFill="1" applyBorder="1" applyAlignment="1">
      <alignment horizontal="left" vertical="center"/>
    </xf>
    <xf numFmtId="0" fontId="40" fillId="51" borderId="4" xfId="0" applyFont="1" applyFill="1" applyBorder="1" applyAlignment="1">
      <alignment horizontal="right" vertical="center"/>
    </xf>
    <xf numFmtId="0" fontId="1" fillId="0" borderId="4" xfId="0" applyFont="1" applyBorder="1" applyAlignment="1">
      <alignment horizontal="left" vertical="center"/>
    </xf>
    <xf numFmtId="0" fontId="1" fillId="0" borderId="4" xfId="0" applyFont="1" applyBorder="1" applyAlignment="1">
      <alignment horizontal="right" vertical="center"/>
    </xf>
    <xf numFmtId="0" fontId="40" fillId="0" borderId="4" xfId="0" applyFont="1" applyBorder="1" applyAlignment="1">
      <alignment horizontal="left" vertical="center"/>
    </xf>
    <xf numFmtId="187" fontId="31" fillId="0" borderId="4" xfId="81" applyNumberFormat="1" applyFont="1" applyFill="1" applyBorder="1" applyAlignment="1">
      <alignment vertical="center"/>
      <protection/>
    </xf>
    <xf numFmtId="49" fontId="2" fillId="0" borderId="4" xfId="0" applyNumberFormat="1" applyFont="1" applyFill="1" applyBorder="1" applyAlignment="1">
      <alignment horizontal="left"/>
    </xf>
    <xf numFmtId="49" fontId="32" fillId="0" borderId="4" xfId="0" applyNumberFormat="1" applyFont="1" applyFill="1" applyBorder="1" applyAlignment="1">
      <alignment horizontal="left"/>
    </xf>
    <xf numFmtId="0" fontId="13" fillId="0" borderId="4" xfId="0" applyFont="1" applyBorder="1" applyAlignment="1">
      <alignment horizontal="left" vertical="center"/>
    </xf>
    <xf numFmtId="49" fontId="0" fillId="0" borderId="4" xfId="0" applyNumberFormat="1" applyFont="1" applyFill="1" applyBorder="1" applyAlignment="1">
      <alignment horizontal="left"/>
    </xf>
    <xf numFmtId="49" fontId="0" fillId="0" borderId="4" xfId="0" applyNumberFormat="1" applyFill="1" applyBorder="1" applyAlignment="1">
      <alignment horizontal="left"/>
    </xf>
    <xf numFmtId="187" fontId="13" fillId="0" borderId="4" xfId="0" applyNumberFormat="1" applyFont="1" applyFill="1" applyBorder="1" applyAlignment="1" applyProtection="1">
      <alignment vertical="center" shrinkToFit="1"/>
      <protection/>
    </xf>
    <xf numFmtId="49" fontId="19" fillId="0" borderId="4" xfId="98" applyNumberFormat="1" applyFont="1" applyFill="1" applyBorder="1" applyAlignment="1">
      <alignment horizontal="left" vertical="center"/>
      <protection locked="0"/>
    </xf>
    <xf numFmtId="3" fontId="13" fillId="0" borderId="4" xfId="0" applyNumberFormat="1" applyFont="1" applyFill="1" applyBorder="1" applyAlignment="1" applyProtection="1">
      <alignment horizontal="left" vertical="center"/>
      <protection/>
    </xf>
    <xf numFmtId="49" fontId="20" fillId="0" borderId="4" xfId="98" applyNumberFormat="1" applyFont="1" applyFill="1" applyBorder="1" applyAlignment="1">
      <alignment horizontal="left" vertical="center"/>
      <protection locked="0"/>
    </xf>
    <xf numFmtId="3" fontId="13" fillId="51" borderId="4" xfId="77" applyNumberFormat="1" applyFont="1" applyFill="1" applyBorder="1" applyAlignment="1" applyProtection="1">
      <alignment horizontal="left" vertical="center" wrapText="1"/>
      <protection/>
    </xf>
    <xf numFmtId="1" fontId="13" fillId="51" borderId="4" xfId="77" applyNumberFormat="1" applyFont="1" applyFill="1" applyBorder="1" applyAlignment="1">
      <alignment horizontal="center" vertical="center"/>
      <protection/>
    </xf>
    <xf numFmtId="49" fontId="22" fillId="0" borderId="4" xfId="98" applyNumberFormat="1" applyFont="1" applyFill="1" applyBorder="1" applyAlignment="1">
      <alignment horizontal="center" vertical="center"/>
      <protection locked="0"/>
    </xf>
    <xf numFmtId="0" fontId="15" fillId="0" borderId="0" xfId="98" applyFont="1" applyFill="1" applyAlignment="1">
      <alignment horizontal="left" vertical="top" indent="2"/>
      <protection locked="0"/>
    </xf>
    <xf numFmtId="185" fontId="15" fillId="0" borderId="0" xfId="98" applyNumberFormat="1" applyFont="1" applyFill="1" applyAlignment="1">
      <alignment horizontal="left" vertical="top" indent="2"/>
      <protection locked="0"/>
    </xf>
    <xf numFmtId="187" fontId="15" fillId="0" borderId="0" xfId="98" applyNumberFormat="1" applyFont="1" applyFill="1" applyAlignment="1">
      <alignment horizontal="left" vertical="top" indent="2"/>
      <protection locked="0"/>
    </xf>
    <xf numFmtId="0" fontId="15" fillId="0" borderId="0" xfId="98" applyFont="1" applyFill="1" applyAlignment="1">
      <alignment horizontal="left" vertical="top" indent="1"/>
      <protection locked="0"/>
    </xf>
    <xf numFmtId="185" fontId="15" fillId="0" borderId="0" xfId="98" applyNumberFormat="1" applyFont="1" applyFill="1" applyAlignment="1">
      <alignment horizontal="left" vertical="top" indent="1"/>
      <protection locked="0"/>
    </xf>
    <xf numFmtId="187" fontId="15" fillId="0" borderId="0" xfId="98" applyNumberFormat="1" applyFont="1" applyFill="1" applyAlignment="1">
      <alignment horizontal="left" vertical="top" indent="1"/>
      <protection locked="0"/>
    </xf>
    <xf numFmtId="187" fontId="15" fillId="0" borderId="0" xfId="98" applyNumberFormat="1" applyFont="1" applyFill="1" applyAlignment="1">
      <alignment horizontal="right" vertical="top"/>
      <protection locked="0"/>
    </xf>
    <xf numFmtId="49" fontId="15" fillId="52" borderId="4" xfId="99" applyNumberFormat="1" applyFont="1" applyFill="1" applyBorder="1" applyAlignment="1">
      <alignment horizontal="left" vertical="top"/>
      <protection locked="0"/>
    </xf>
    <xf numFmtId="49" fontId="15" fillId="10" borderId="4" xfId="99" applyNumberFormat="1" applyFont="1" applyFill="1" applyBorder="1" applyAlignment="1">
      <alignment horizontal="left" vertical="top"/>
      <protection locked="0"/>
    </xf>
    <xf numFmtId="49" fontId="15" fillId="51" borderId="4" xfId="99" applyNumberFormat="1" applyFont="1" applyFill="1" applyBorder="1" applyAlignment="1">
      <alignment horizontal="left" vertical="top"/>
      <protection locked="0"/>
    </xf>
    <xf numFmtId="190" fontId="13" fillId="51" borderId="4" xfId="93" applyNumberFormat="1" applyFont="1" applyFill="1" applyBorder="1" applyAlignment="1">
      <alignment horizontal="center"/>
      <protection/>
    </xf>
    <xf numFmtId="190" fontId="13" fillId="52" borderId="4" xfId="93" applyNumberFormat="1" applyFont="1" applyFill="1" applyBorder="1" applyAlignment="1">
      <alignment horizontal="center"/>
      <protection/>
    </xf>
    <xf numFmtId="0" fontId="1" fillId="51" borderId="4" xfId="93" applyFont="1" applyFill="1" applyBorder="1" applyAlignment="1" applyProtection="1">
      <alignment horizontal="center" vertical="center" wrapText="1"/>
      <protection/>
    </xf>
    <xf numFmtId="0" fontId="1" fillId="52" borderId="4" xfId="93" applyFont="1" applyFill="1" applyBorder="1" applyAlignment="1" applyProtection="1">
      <alignment horizontal="center" vertical="center" wrapText="1"/>
      <protection/>
    </xf>
    <xf numFmtId="0" fontId="1" fillId="10" borderId="4" xfId="93" applyFont="1" applyFill="1" applyBorder="1" applyAlignment="1" applyProtection="1">
      <alignment horizontal="center" vertical="center" wrapText="1"/>
      <protection/>
    </xf>
    <xf numFmtId="0" fontId="13" fillId="51" borderId="4" xfId="93" applyFont="1" applyFill="1" applyBorder="1" applyAlignment="1" applyProtection="1">
      <alignment horizontal="center" vertical="center" wrapText="1"/>
      <protection locked="0"/>
    </xf>
    <xf numFmtId="190" fontId="1" fillId="52" borderId="4" xfId="93" applyNumberFormat="1" applyFont="1" applyFill="1" applyBorder="1" applyAlignment="1" applyProtection="1">
      <alignment horizontal="center" vertical="center" wrapText="1"/>
      <protection/>
    </xf>
    <xf numFmtId="49" fontId="15" fillId="10" borderId="12" xfId="99" applyNumberFormat="1" applyFont="1" applyFill="1" applyBorder="1" applyAlignment="1">
      <alignment horizontal="left" vertical="top"/>
      <protection locked="0"/>
    </xf>
    <xf numFmtId="1" fontId="1" fillId="52" borderId="4" xfId="93" applyNumberFormat="1" applyFont="1" applyFill="1" applyBorder="1" applyAlignment="1" applyProtection="1">
      <alignment horizontal="center" vertical="center" wrapText="1"/>
      <protection/>
    </xf>
    <xf numFmtId="49" fontId="15" fillId="52" borderId="4" xfId="99" applyNumberFormat="1" applyFont="1" applyFill="1" applyBorder="1" applyAlignment="1">
      <alignment vertical="center"/>
      <protection locked="0"/>
    </xf>
    <xf numFmtId="49" fontId="16" fillId="10" borderId="4" xfId="99" applyNumberFormat="1" applyFont="1" applyFill="1" applyBorder="1" applyAlignment="1">
      <alignment horizontal="left" vertical="center"/>
      <protection locked="0"/>
    </xf>
    <xf numFmtId="0" fontId="16" fillId="0" borderId="4" xfId="81" applyFont="1" applyFill="1" applyBorder="1" applyAlignment="1">
      <alignment horizontal="left" vertical="center"/>
      <protection/>
    </xf>
    <xf numFmtId="0" fontId="16" fillId="0" borderId="4" xfId="81" applyFont="1" applyFill="1" applyBorder="1" applyAlignment="1">
      <alignment vertical="center"/>
      <protection/>
    </xf>
    <xf numFmtId="49" fontId="16" fillId="0" borderId="4" xfId="81" applyNumberFormat="1" applyFont="1" applyFill="1" applyBorder="1" applyAlignment="1">
      <alignment horizontal="left" vertical="center" indent="1"/>
      <protection/>
    </xf>
    <xf numFmtId="49" fontId="21" fillId="0" borderId="4" xfId="81" applyNumberFormat="1" applyFont="1" applyFill="1" applyBorder="1" applyAlignment="1">
      <alignment horizontal="left" vertical="center" indent="1"/>
      <protection/>
    </xf>
    <xf numFmtId="0" fontId="15" fillId="0" borderId="4" xfId="81" applyFont="1" applyFill="1" applyBorder="1" applyAlignment="1">
      <alignment horizontal="left" vertical="center" indent="2"/>
      <protection/>
    </xf>
    <xf numFmtId="0" fontId="22" fillId="0" borderId="4" xfId="81" applyFont="1" applyFill="1" applyBorder="1" applyAlignment="1">
      <alignment horizontal="left" vertical="center" indent="2"/>
      <protection/>
    </xf>
    <xf numFmtId="0" fontId="31" fillId="0" borderId="4" xfId="81" applyFont="1" applyFill="1" applyBorder="1" applyAlignment="1">
      <alignment vertical="center"/>
      <protection/>
    </xf>
    <xf numFmtId="187" fontId="16" fillId="0" borderId="4" xfId="81" applyNumberFormat="1" applyFont="1" applyFill="1" applyBorder="1" applyAlignment="1">
      <alignment vertical="center"/>
      <protection/>
    </xf>
    <xf numFmtId="0" fontId="15" fillId="0" borderId="4" xfId="81" applyFont="1" applyFill="1" applyBorder="1" applyAlignment="1">
      <alignment horizontal="center" vertical="center"/>
      <protection/>
    </xf>
    <xf numFmtId="0" fontId="13" fillId="0" borderId="4" xfId="81" applyFont="1" applyFill="1" applyBorder="1" applyAlignment="1">
      <alignment vertical="center"/>
      <protection/>
    </xf>
    <xf numFmtId="187" fontId="15" fillId="0" borderId="4" xfId="81" applyNumberFormat="1" applyFont="1" applyFill="1" applyBorder="1" applyAlignment="1">
      <alignment vertical="center"/>
      <protection/>
    </xf>
    <xf numFmtId="0" fontId="16" fillId="0" borderId="4" xfId="98" applyFont="1" applyFill="1" applyBorder="1" applyAlignment="1">
      <alignment horizontal="center" vertical="center"/>
      <protection locked="0"/>
    </xf>
    <xf numFmtId="49" fontId="16" fillId="0" borderId="4" xfId="98" applyNumberFormat="1" applyFont="1" applyFill="1" applyBorder="1" applyAlignment="1">
      <alignment horizontal="left" vertical="center"/>
      <protection locked="0"/>
    </xf>
    <xf numFmtId="0" fontId="16" fillId="0" borderId="4" xfId="98" applyFont="1" applyFill="1" applyBorder="1" applyAlignment="1">
      <alignment horizontal="left" vertical="center"/>
      <protection locked="0"/>
    </xf>
    <xf numFmtId="187" fontId="16" fillId="0" borderId="4" xfId="98" applyNumberFormat="1" applyFont="1" applyFill="1" applyBorder="1" applyAlignment="1">
      <alignment vertical="center"/>
      <protection locked="0"/>
    </xf>
    <xf numFmtId="49" fontId="16" fillId="0" borderId="4" xfId="98" applyNumberFormat="1" applyFont="1" applyFill="1" applyBorder="1" applyAlignment="1">
      <alignment horizontal="left" vertical="center" indent="1"/>
      <protection locked="0"/>
    </xf>
    <xf numFmtId="49" fontId="21" fillId="0" borderId="4" xfId="98" applyNumberFormat="1" applyFont="1" applyFill="1" applyBorder="1" applyAlignment="1">
      <alignment horizontal="left" vertical="center" indent="1"/>
      <protection locked="0"/>
    </xf>
    <xf numFmtId="49" fontId="15" fillId="0" borderId="4" xfId="98" applyNumberFormat="1" applyFont="1" applyFill="1" applyBorder="1" applyAlignment="1">
      <alignment horizontal="left" vertical="center" indent="2"/>
      <protection locked="0"/>
    </xf>
    <xf numFmtId="49" fontId="22" fillId="0" borderId="4" xfId="98" applyNumberFormat="1" applyFont="1" applyFill="1" applyBorder="1" applyAlignment="1">
      <alignment horizontal="left" vertical="center" indent="2"/>
      <protection locked="0"/>
    </xf>
    <xf numFmtId="0" fontId="31" fillId="0" borderId="4" xfId="98" applyFont="1" applyFill="1" applyBorder="1" applyAlignment="1">
      <alignment vertical="center"/>
      <protection locked="0"/>
    </xf>
    <xf numFmtId="0" fontId="13" fillId="0" borderId="4" xfId="98" applyFont="1" applyFill="1" applyBorder="1" applyAlignment="1">
      <alignment vertical="center"/>
      <protection locked="0"/>
    </xf>
    <xf numFmtId="187" fontId="15" fillId="0" borderId="4" xfId="98" applyNumberFormat="1" applyFont="1" applyFill="1" applyBorder="1" applyAlignment="1">
      <alignment vertical="center"/>
      <protection locked="0"/>
    </xf>
    <xf numFmtId="0" fontId="13" fillId="51" borderId="11" xfId="0" applyFont="1" applyFill="1" applyBorder="1" applyAlignment="1">
      <alignment vertical="center"/>
    </xf>
    <xf numFmtId="0" fontId="16" fillId="0" borderId="11" xfId="99" applyFont="1" applyFill="1" applyBorder="1" applyAlignment="1">
      <alignment horizontal="center" vertical="center"/>
      <protection locked="0"/>
    </xf>
    <xf numFmtId="0" fontId="13" fillId="10" borderId="11" xfId="93" applyFont="1" applyFill="1" applyBorder="1" applyAlignment="1">
      <alignment vertical="center"/>
      <protection/>
    </xf>
    <xf numFmtId="185" fontId="13" fillId="52" borderId="11" xfId="93" applyNumberFormat="1" applyFont="1" applyFill="1" applyBorder="1" applyAlignment="1" applyProtection="1">
      <alignment horizontal="left" vertical="center"/>
      <protection locked="0"/>
    </xf>
    <xf numFmtId="185" fontId="13" fillId="0" borderId="11" xfId="93" applyNumberFormat="1" applyFont="1" applyFill="1" applyBorder="1" applyAlignment="1" applyProtection="1">
      <alignment horizontal="left" vertical="center"/>
      <protection locked="0"/>
    </xf>
    <xf numFmtId="184" fontId="13" fillId="0" borderId="11" xfId="93" applyNumberFormat="1" applyFont="1" applyFill="1" applyBorder="1" applyAlignment="1" applyProtection="1">
      <alignment horizontal="left" vertical="center"/>
      <protection locked="0"/>
    </xf>
    <xf numFmtId="184" fontId="13" fillId="52" borderId="11" xfId="93" applyNumberFormat="1" applyFont="1" applyFill="1" applyBorder="1" applyAlignment="1" applyProtection="1">
      <alignment horizontal="left" vertical="center"/>
      <protection locked="0"/>
    </xf>
    <xf numFmtId="0" fontId="13" fillId="52" borderId="11" xfId="93" applyFont="1" applyFill="1" applyBorder="1" applyAlignment="1">
      <alignment vertical="center"/>
      <protection/>
    </xf>
    <xf numFmtId="0" fontId="13" fillId="0" borderId="11" xfId="93" applyFont="1" applyFill="1" applyBorder="1" applyAlignment="1">
      <alignment vertical="center"/>
      <protection/>
    </xf>
    <xf numFmtId="185" fontId="13" fillId="51" borderId="11" xfId="0" applyNumberFormat="1" applyFont="1" applyFill="1" applyBorder="1" applyAlignment="1" applyProtection="1">
      <alignment horizontal="left" vertical="center"/>
      <protection locked="0"/>
    </xf>
    <xf numFmtId="184" fontId="13" fillId="51" borderId="11" xfId="0" applyNumberFormat="1" applyFont="1" applyFill="1" applyBorder="1" applyAlignment="1" applyProtection="1">
      <alignment horizontal="left" vertical="center"/>
      <protection locked="0"/>
    </xf>
    <xf numFmtId="0" fontId="13" fillId="10" borderId="14" xfId="93" applyFont="1" applyFill="1" applyBorder="1" applyAlignment="1">
      <alignment vertical="center"/>
      <protection/>
    </xf>
    <xf numFmtId="0" fontId="13" fillId="0" borderId="11" xfId="93" applyFont="1" applyBorder="1" applyAlignment="1">
      <alignment vertical="center"/>
      <protection/>
    </xf>
    <xf numFmtId="0" fontId="13" fillId="51" borderId="11" xfId="93" applyFont="1" applyFill="1" applyBorder="1" applyAlignment="1">
      <alignment vertical="center"/>
      <protection/>
    </xf>
    <xf numFmtId="0" fontId="13" fillId="52" borderId="11" xfId="77" applyFont="1" applyFill="1" applyBorder="1" applyAlignment="1">
      <alignment vertical="center"/>
      <protection/>
    </xf>
    <xf numFmtId="0" fontId="13" fillId="51" borderId="11" xfId="77" applyFont="1" applyFill="1" applyBorder="1" applyAlignment="1">
      <alignment vertical="center"/>
      <protection/>
    </xf>
    <xf numFmtId="0" fontId="31" fillId="0" borderId="11" xfId="93" applyFont="1" applyFill="1" applyBorder="1" applyAlignment="1">
      <alignment horizontal="distributed" vertical="center"/>
      <protection/>
    </xf>
    <xf numFmtId="1" fontId="1" fillId="10" borderId="4" xfId="93" applyNumberFormat="1" applyFont="1" applyFill="1" applyBorder="1" applyAlignment="1" applyProtection="1">
      <alignment horizontal="center" vertical="center" wrapText="1"/>
      <protection/>
    </xf>
    <xf numFmtId="190" fontId="1" fillId="10" borderId="4" xfId="93" applyNumberFormat="1" applyFont="1" applyFill="1" applyBorder="1" applyAlignment="1" applyProtection="1">
      <alignment horizontal="center" vertical="center" wrapText="1"/>
      <protection/>
    </xf>
    <xf numFmtId="0" fontId="1" fillId="51" borderId="4" xfId="93" applyFont="1" applyFill="1" applyBorder="1" applyAlignment="1" applyProtection="1">
      <alignment horizontal="center" vertical="center" wrapText="1"/>
      <protection locked="0"/>
    </xf>
    <xf numFmtId="0" fontId="1" fillId="52" borderId="4" xfId="93" applyFont="1" applyFill="1" applyBorder="1" applyAlignment="1" applyProtection="1">
      <alignment horizontal="center" vertical="center" wrapText="1"/>
      <protection locked="0"/>
    </xf>
    <xf numFmtId="0" fontId="13" fillId="52" borderId="4" xfId="93" applyFont="1" applyFill="1" applyBorder="1" applyAlignment="1" applyProtection="1">
      <alignment horizontal="center" vertical="center" wrapText="1"/>
      <protection locked="0"/>
    </xf>
    <xf numFmtId="190" fontId="1" fillId="10" borderId="4" xfId="93" applyNumberFormat="1" applyFont="1" applyFill="1" applyBorder="1" applyAlignment="1" applyProtection="1">
      <alignment horizontal="center" vertical="center" wrapText="1"/>
      <protection locked="0"/>
    </xf>
    <xf numFmtId="190" fontId="1" fillId="52" borderId="4" xfId="93" applyNumberFormat="1" applyFont="1" applyFill="1" applyBorder="1" applyAlignment="1" applyProtection="1">
      <alignment horizontal="center" vertical="center" wrapText="1"/>
      <protection locked="0"/>
    </xf>
    <xf numFmtId="190" fontId="1" fillId="51" borderId="4" xfId="93" applyNumberFormat="1" applyFont="1" applyFill="1" applyBorder="1" applyAlignment="1" applyProtection="1">
      <alignment horizontal="center" vertical="center" wrapText="1"/>
      <protection locked="0"/>
    </xf>
    <xf numFmtId="1" fontId="1" fillId="51" borderId="4" xfId="93" applyNumberFormat="1" applyFont="1" applyFill="1" applyBorder="1" applyAlignment="1" applyProtection="1">
      <alignment horizontal="center" vertical="center" wrapText="1"/>
      <protection/>
    </xf>
    <xf numFmtId="1" fontId="13" fillId="53" borderId="4" xfId="0" applyNumberFormat="1" applyFont="1" applyFill="1" applyBorder="1" applyAlignment="1">
      <alignment horizontal="left" vertical="center" shrinkToFit="1"/>
    </xf>
    <xf numFmtId="0" fontId="1" fillId="0" borderId="4" xfId="0" applyFont="1" applyBorder="1" applyAlignment="1">
      <alignment horizontal="left" vertical="center"/>
    </xf>
    <xf numFmtId="187" fontId="15" fillId="0" borderId="0" xfId="98" applyNumberFormat="1" applyFont="1" applyFill="1" applyAlignment="1">
      <alignment horizontal="center" vertical="top"/>
      <protection locked="0"/>
    </xf>
    <xf numFmtId="187" fontId="16" fillId="0" borderId="0" xfId="98" applyNumberFormat="1" applyFont="1" applyFill="1" applyAlignment="1">
      <alignment horizontal="center" vertical="top"/>
      <protection locked="0"/>
    </xf>
    <xf numFmtId="0" fontId="13" fillId="0" borderId="4" xfId="77" applyFont="1" applyFill="1" applyBorder="1" applyAlignment="1">
      <alignment horizontal="center" vertical="center"/>
      <protection/>
    </xf>
    <xf numFmtId="187" fontId="13" fillId="0" borderId="4" xfId="77" applyNumberFormat="1" applyFont="1" applyFill="1" applyBorder="1" applyAlignment="1">
      <alignment horizontal="center" vertical="center"/>
      <protection/>
    </xf>
    <xf numFmtId="49" fontId="15" fillId="53" borderId="4" xfId="99" applyNumberFormat="1" applyFont="1" applyFill="1" applyBorder="1" applyAlignment="1">
      <alignment horizontal="left" vertical="top"/>
      <protection locked="0"/>
    </xf>
    <xf numFmtId="184" fontId="13" fillId="53" borderId="11" xfId="93" applyNumberFormat="1" applyFont="1" applyFill="1" applyBorder="1" applyAlignment="1" applyProtection="1">
      <alignment horizontal="left" vertical="center"/>
      <protection locked="0"/>
    </xf>
    <xf numFmtId="0" fontId="1" fillId="53" borderId="4" xfId="93" applyFont="1" applyFill="1" applyBorder="1" applyAlignment="1" applyProtection="1">
      <alignment horizontal="center" vertical="center" wrapText="1"/>
      <protection/>
    </xf>
    <xf numFmtId="185" fontId="13" fillId="53" borderId="11" xfId="93" applyNumberFormat="1" applyFont="1" applyFill="1" applyBorder="1" applyAlignment="1" applyProtection="1">
      <alignment horizontal="left" vertical="center"/>
      <protection locked="0"/>
    </xf>
    <xf numFmtId="49" fontId="15" fillId="0" borderId="12" xfId="99" applyNumberFormat="1" applyFont="1" applyFill="1" applyBorder="1" applyAlignment="1">
      <alignment horizontal="left" vertical="top"/>
      <protection locked="0"/>
    </xf>
    <xf numFmtId="185" fontId="13" fillId="0" borderId="14" xfId="93" applyNumberFormat="1" applyFont="1" applyFill="1" applyBorder="1" applyAlignment="1" applyProtection="1">
      <alignment horizontal="left" vertical="center"/>
      <protection locked="0"/>
    </xf>
    <xf numFmtId="0" fontId="13" fillId="53" borderId="11" xfId="93" applyFont="1" applyFill="1" applyBorder="1" applyAlignment="1">
      <alignment vertical="center"/>
      <protection/>
    </xf>
    <xf numFmtId="190" fontId="13" fillId="53" borderId="4" xfId="93" applyNumberFormat="1" applyFont="1" applyFill="1" applyBorder="1" applyAlignment="1">
      <alignment horizontal="center"/>
      <protection/>
    </xf>
    <xf numFmtId="0" fontId="23" fillId="53" borderId="0" xfId="99" applyFont="1" applyFill="1" applyAlignment="1">
      <alignment vertical="top"/>
      <protection locked="0"/>
    </xf>
    <xf numFmtId="0" fontId="1" fillId="53" borderId="4" xfId="93" applyFont="1" applyFill="1" applyBorder="1" applyAlignment="1" applyProtection="1">
      <alignment horizontal="center" vertical="center" wrapText="1"/>
      <protection locked="0"/>
    </xf>
    <xf numFmtId="0" fontId="13" fillId="53" borderId="4" xfId="93" applyFont="1" applyFill="1" applyBorder="1" applyAlignment="1" applyProtection="1">
      <alignment horizontal="center" vertical="center" wrapText="1"/>
      <protection locked="0"/>
    </xf>
    <xf numFmtId="190" fontId="1" fillId="53" borderId="4" xfId="93" applyNumberFormat="1" applyFont="1" applyFill="1" applyBorder="1" applyAlignment="1" applyProtection="1">
      <alignment horizontal="center" vertical="center" wrapText="1"/>
      <protection locked="0"/>
    </xf>
    <xf numFmtId="49" fontId="15" fillId="54" borderId="4" xfId="99" applyNumberFormat="1" applyFont="1" applyFill="1" applyBorder="1" applyAlignment="1">
      <alignment horizontal="left" vertical="top"/>
      <protection locked="0"/>
    </xf>
    <xf numFmtId="190" fontId="13" fillId="54" borderId="4" xfId="93" applyNumberFormat="1" applyFont="1" applyFill="1" applyBorder="1" applyAlignment="1">
      <alignment horizontal="center"/>
      <protection/>
    </xf>
    <xf numFmtId="185" fontId="13" fillId="54" borderId="11" xfId="0" applyNumberFormat="1" applyFont="1" applyFill="1" applyBorder="1" applyAlignment="1" applyProtection="1">
      <alignment horizontal="left" vertical="center"/>
      <protection locked="0"/>
    </xf>
    <xf numFmtId="0" fontId="13" fillId="54" borderId="11" xfId="93" applyFont="1" applyFill="1" applyBorder="1" applyAlignment="1">
      <alignment vertical="center"/>
      <protection/>
    </xf>
    <xf numFmtId="0" fontId="1" fillId="54" borderId="4" xfId="93" applyFont="1" applyFill="1" applyBorder="1" applyAlignment="1" applyProtection="1">
      <alignment horizontal="center" vertical="center" wrapText="1"/>
      <protection locked="0"/>
    </xf>
    <xf numFmtId="0" fontId="13" fillId="54" borderId="11" xfId="0" applyFont="1" applyFill="1" applyBorder="1" applyAlignment="1">
      <alignment vertical="center"/>
    </xf>
    <xf numFmtId="0" fontId="1" fillId="54" borderId="4" xfId="93" applyFont="1" applyFill="1" applyBorder="1" applyAlignment="1" applyProtection="1">
      <alignment horizontal="center" vertical="center" wrapText="1"/>
      <protection/>
    </xf>
    <xf numFmtId="0" fontId="13" fillId="53" borderId="11" xfId="0" applyFont="1" applyFill="1" applyBorder="1" applyAlignment="1">
      <alignment vertical="center"/>
    </xf>
    <xf numFmtId="190" fontId="1" fillId="54" borderId="4" xfId="93" applyNumberFormat="1" applyFont="1" applyFill="1" applyBorder="1" applyAlignment="1" applyProtection="1">
      <alignment horizontal="center" vertical="center" wrapText="1"/>
      <protection locked="0"/>
    </xf>
    <xf numFmtId="0" fontId="13" fillId="54" borderId="11" xfId="0" applyFont="1" applyFill="1" applyBorder="1" applyAlignment="1">
      <alignment horizontal="left" vertical="center"/>
    </xf>
    <xf numFmtId="184" fontId="13" fillId="54" borderId="11" xfId="93" applyNumberFormat="1" applyFont="1" applyFill="1" applyBorder="1" applyAlignment="1" applyProtection="1">
      <alignment horizontal="left" vertical="center"/>
      <protection locked="0"/>
    </xf>
    <xf numFmtId="184" fontId="13" fillId="54" borderId="11" xfId="0" applyNumberFormat="1" applyFont="1" applyFill="1" applyBorder="1" applyAlignment="1" applyProtection="1">
      <alignment horizontal="left" vertical="center"/>
      <protection locked="0"/>
    </xf>
    <xf numFmtId="192" fontId="41" fillId="51" borderId="15" xfId="0" applyNumberFormat="1" applyFont="1" applyFill="1" applyBorder="1" applyAlignment="1" applyProtection="1">
      <alignment horizontal="left" vertical="center" indent="1" shrinkToFit="1"/>
      <protection/>
    </xf>
    <xf numFmtId="0" fontId="13" fillId="51" borderId="15" xfId="0" applyNumberFormat="1" applyFont="1" applyFill="1" applyBorder="1" applyAlignment="1">
      <alignment horizontal="right" vertical="center" shrinkToFit="1"/>
    </xf>
    <xf numFmtId="0" fontId="41" fillId="51" borderId="15" xfId="0" applyNumberFormat="1" applyFont="1" applyFill="1" applyBorder="1" applyAlignment="1" applyProtection="1">
      <alignment horizontal="left" vertical="center" indent="1" shrinkToFit="1"/>
      <protection/>
    </xf>
    <xf numFmtId="185" fontId="13" fillId="51" borderId="15" xfId="0" applyNumberFormat="1" applyFont="1" applyFill="1" applyBorder="1" applyAlignment="1">
      <alignment horizontal="right" vertical="center" shrinkToFit="1"/>
    </xf>
    <xf numFmtId="0" fontId="0" fillId="51" borderId="15" xfId="0" applyFont="1" applyFill="1" applyBorder="1" applyAlignment="1">
      <alignment horizontal="left" vertical="center" indent="1" shrinkToFit="1"/>
    </xf>
    <xf numFmtId="0" fontId="0" fillId="51" borderId="15" xfId="0" applyNumberFormat="1" applyFont="1" applyFill="1" applyBorder="1" applyAlignment="1">
      <alignment horizontal="left" vertical="center" indent="1" shrinkToFit="1"/>
    </xf>
    <xf numFmtId="49" fontId="0" fillId="51" borderId="15" xfId="96" applyNumberFormat="1" applyFont="1" applyFill="1" applyBorder="1" applyAlignment="1" applyProtection="1">
      <alignment horizontal="left" vertical="center" wrapText="1" indent="1"/>
      <protection locked="0"/>
    </xf>
    <xf numFmtId="0" fontId="13" fillId="51" borderId="15" xfId="0" applyNumberFormat="1" applyFont="1" applyFill="1" applyBorder="1" applyAlignment="1">
      <alignment vertical="center"/>
    </xf>
    <xf numFmtId="0" fontId="0" fillId="51" borderId="15" xfId="96" applyNumberFormat="1" applyFont="1" applyFill="1" applyBorder="1" applyAlignment="1" applyProtection="1">
      <alignment horizontal="left" vertical="center" wrapText="1" indent="1"/>
      <protection locked="0"/>
    </xf>
    <xf numFmtId="0" fontId="46" fillId="0" borderId="0" xfId="0" applyFont="1" applyBorder="1" applyAlignment="1">
      <alignment vertical="center" wrapText="1"/>
    </xf>
    <xf numFmtId="0" fontId="0" fillId="0" borderId="0" xfId="0" applyAlignment="1">
      <alignment vertical="center"/>
    </xf>
    <xf numFmtId="0" fontId="46" fillId="0" borderId="0" xfId="0" applyFont="1" applyBorder="1" applyAlignment="1">
      <alignment horizontal="right" vertical="center" wrapText="1"/>
    </xf>
    <xf numFmtId="0" fontId="48" fillId="0" borderId="16" xfId="0" applyFont="1" applyBorder="1" applyAlignment="1">
      <alignment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vertical="center" wrapText="1"/>
    </xf>
    <xf numFmtId="0" fontId="48" fillId="0" borderId="20"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5" xfId="0" applyFont="1" applyBorder="1" applyAlignment="1">
      <alignment horizontal="center" vertical="center" wrapText="1"/>
    </xf>
    <xf numFmtId="0" fontId="49" fillId="0" borderId="26" xfId="0" applyFont="1" applyBorder="1" applyAlignment="1">
      <alignment vertical="center" wrapText="1"/>
    </xf>
    <xf numFmtId="4" fontId="49" fillId="0" borderId="27" xfId="0" applyNumberFormat="1" applyFont="1" applyBorder="1" applyAlignment="1">
      <alignment vertical="center" wrapText="1"/>
    </xf>
    <xf numFmtId="4" fontId="49" fillId="0" borderId="0" xfId="0" applyNumberFormat="1" applyFont="1" applyBorder="1" applyAlignment="1">
      <alignment vertical="center" wrapText="1"/>
    </xf>
    <xf numFmtId="4" fontId="49" fillId="0" borderId="28" xfId="0" applyNumberFormat="1" applyFont="1" applyBorder="1" applyAlignment="1">
      <alignment vertical="center" wrapText="1"/>
    </xf>
    <xf numFmtId="0" fontId="48" fillId="0" borderId="29" xfId="0" applyFont="1" applyBorder="1" applyAlignment="1">
      <alignment horizontal="center" vertical="center" wrapText="1"/>
    </xf>
    <xf numFmtId="0" fontId="48" fillId="0" borderId="30" xfId="0" applyFont="1" applyBorder="1" applyAlignment="1">
      <alignment horizontal="center" vertical="center" wrapText="1"/>
    </xf>
    <xf numFmtId="0" fontId="49" fillId="0" borderId="27" xfId="0" applyFont="1" applyBorder="1" applyAlignment="1">
      <alignment vertical="center" wrapText="1"/>
    </xf>
    <xf numFmtId="0" fontId="46" fillId="0" borderId="0" xfId="0" applyFont="1" applyBorder="1" applyAlignment="1">
      <alignment horizontal="left" vertical="center" wrapText="1"/>
    </xf>
    <xf numFmtId="0" fontId="49" fillId="0" borderId="16" xfId="0" applyFont="1" applyBorder="1" applyAlignment="1">
      <alignment vertical="center" wrapText="1"/>
    </xf>
    <xf numFmtId="4" fontId="49" fillId="0" borderId="16" xfId="0" applyNumberFormat="1" applyFont="1" applyBorder="1" applyAlignment="1">
      <alignment vertical="center" wrapText="1"/>
    </xf>
    <xf numFmtId="4" fontId="49" fillId="0" borderId="19" xfId="0" applyNumberFormat="1" applyFont="1" applyBorder="1" applyAlignment="1">
      <alignment vertical="center" wrapText="1"/>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9" fillId="0" borderId="0" xfId="0" applyFont="1" applyBorder="1" applyAlignment="1">
      <alignment horizontal="left" vertical="center" wrapText="1"/>
    </xf>
    <xf numFmtId="0" fontId="49" fillId="0" borderId="33" xfId="0" applyFont="1" applyBorder="1" applyAlignment="1">
      <alignment horizontal="center" vertical="center" wrapText="1"/>
    </xf>
    <xf numFmtId="4" fontId="49" fillId="0" borderId="33" xfId="0" applyNumberFormat="1" applyFont="1" applyBorder="1" applyAlignment="1">
      <alignment horizontal="right" vertical="center" wrapText="1"/>
    </xf>
    <xf numFmtId="4" fontId="49" fillId="0" borderId="0" xfId="0" applyNumberFormat="1" applyFont="1" applyBorder="1" applyAlignment="1">
      <alignment horizontal="right" vertical="center" wrapText="1"/>
    </xf>
    <xf numFmtId="0" fontId="49" fillId="0" borderId="19" xfId="0" applyFont="1" applyBorder="1" applyAlignment="1">
      <alignment horizontal="left" vertical="center" wrapText="1"/>
    </xf>
    <xf numFmtId="0" fontId="49" fillId="0" borderId="34" xfId="0" applyFont="1" applyBorder="1" applyAlignment="1">
      <alignment horizontal="center" vertical="center" wrapText="1"/>
    </xf>
    <xf numFmtId="4" fontId="49" fillId="0" borderId="34" xfId="0" applyNumberFormat="1" applyFont="1" applyBorder="1" applyAlignment="1">
      <alignment horizontal="right" vertical="center" wrapText="1"/>
    </xf>
    <xf numFmtId="4" fontId="49" fillId="0" borderId="19" xfId="0" applyNumberFormat="1" applyFont="1" applyBorder="1" applyAlignment="1">
      <alignment horizontal="right" vertical="center" wrapText="1"/>
    </xf>
    <xf numFmtId="0" fontId="48" fillId="0" borderId="35" xfId="0" applyFont="1" applyBorder="1" applyAlignment="1">
      <alignment horizontal="center" vertical="center" wrapText="1"/>
    </xf>
    <xf numFmtId="0" fontId="48" fillId="0" borderId="36" xfId="0" applyFont="1" applyBorder="1" applyAlignment="1">
      <alignment horizontal="center" vertical="center" wrapText="1"/>
    </xf>
    <xf numFmtId="0" fontId="49" fillId="0" borderId="37" xfId="0" applyFont="1" applyBorder="1" applyAlignment="1">
      <alignment vertical="center" wrapText="1"/>
    </xf>
    <xf numFmtId="0" fontId="49" fillId="0" borderId="38" xfId="0" applyFont="1" applyBorder="1" applyAlignment="1">
      <alignment horizontal="center" vertical="center" wrapText="1"/>
    </xf>
    <xf numFmtId="4" fontId="49" fillId="0" borderId="38" xfId="0" applyNumberFormat="1" applyFont="1" applyBorder="1" applyAlignment="1">
      <alignment horizontal="right" vertical="center" wrapText="1"/>
    </xf>
    <xf numFmtId="4" fontId="49" fillId="0" borderId="39" xfId="0" applyNumberFormat="1" applyFont="1" applyBorder="1" applyAlignment="1">
      <alignment horizontal="right" vertical="center" wrapText="1"/>
    </xf>
    <xf numFmtId="0" fontId="49" fillId="0" borderId="40" xfId="0" applyFont="1" applyBorder="1" applyAlignment="1">
      <alignment vertical="center" wrapText="1"/>
    </xf>
    <xf numFmtId="0" fontId="49" fillId="0" borderId="41" xfId="0" applyFont="1" applyBorder="1" applyAlignment="1">
      <alignment horizontal="center" vertical="center" wrapText="1"/>
    </xf>
    <xf numFmtId="4" fontId="49" fillId="0" borderId="41" xfId="0" applyNumberFormat="1" applyFont="1" applyBorder="1" applyAlignment="1">
      <alignment horizontal="right" vertical="center" wrapText="1"/>
    </xf>
    <xf numFmtId="4" fontId="49" fillId="0" borderId="42" xfId="0" applyNumberFormat="1" applyFont="1" applyBorder="1" applyAlignment="1">
      <alignment horizontal="right" vertical="center" wrapText="1"/>
    </xf>
    <xf numFmtId="0" fontId="49" fillId="0" borderId="43" xfId="0" applyFont="1" applyBorder="1" applyAlignment="1">
      <alignment vertical="center" wrapText="1"/>
    </xf>
    <xf numFmtId="0" fontId="49" fillId="0" borderId="0" xfId="0" applyFont="1" applyBorder="1" applyAlignment="1">
      <alignment vertical="center" wrapText="1"/>
    </xf>
    <xf numFmtId="4" fontId="49" fillId="0" borderId="44" xfId="0" applyNumberFormat="1" applyFont="1" applyBorder="1" applyAlignment="1">
      <alignment horizontal="right" vertical="center" wrapText="1"/>
    </xf>
    <xf numFmtId="0" fontId="0" fillId="0" borderId="0" xfId="0" applyAlignment="1">
      <alignment horizontal="center" vertical="center"/>
    </xf>
    <xf numFmtId="0" fontId="81" fillId="0" borderId="4" xfId="0" applyFont="1" applyBorder="1" applyAlignment="1">
      <alignment horizontal="center" vertical="center"/>
    </xf>
    <xf numFmtId="0" fontId="72" fillId="0" borderId="4" xfId="0" applyFont="1"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vertical="center"/>
    </xf>
    <xf numFmtId="0" fontId="1"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82" fillId="0" borderId="0" xfId="0" applyFont="1" applyBorder="1" applyAlignment="1">
      <alignment horizontal="center" vertical="center"/>
    </xf>
    <xf numFmtId="0" fontId="83" fillId="0" borderId="0" xfId="0" applyFont="1" applyBorder="1" applyAlignment="1">
      <alignment horizontal="right" vertical="center"/>
    </xf>
    <xf numFmtId="0" fontId="84" fillId="0" borderId="4" xfId="0" applyFont="1" applyBorder="1" applyAlignment="1">
      <alignment horizontal="center" vertical="center"/>
    </xf>
    <xf numFmtId="49" fontId="7" fillId="0" borderId="0" xfId="95" applyNumberFormat="1" applyFont="1" applyAlignment="1">
      <alignment horizontal="center" vertical="center"/>
      <protection/>
    </xf>
    <xf numFmtId="0" fontId="7" fillId="0" borderId="0" xfId="97" applyFont="1" applyFill="1" applyAlignment="1">
      <alignment horizontal="center" vertical="top"/>
      <protection locked="0"/>
    </xf>
    <xf numFmtId="187" fontId="6" fillId="0" borderId="0" xfId="97" applyNumberFormat="1" applyFont="1" applyFill="1" applyAlignment="1">
      <alignment horizontal="center" vertical="top"/>
      <protection locked="0"/>
    </xf>
    <xf numFmtId="0" fontId="7" fillId="0" borderId="0" xfId="99" applyFont="1" applyFill="1" applyAlignment="1">
      <alignment horizontal="center" vertical="top"/>
      <protection locked="0"/>
    </xf>
    <xf numFmtId="0" fontId="6" fillId="0" borderId="0" xfId="99" applyFont="1" applyFill="1" applyAlignment="1">
      <alignment horizontal="center" vertical="top"/>
      <protection locked="0"/>
    </xf>
    <xf numFmtId="187" fontId="6" fillId="0" borderId="0" xfId="99" applyNumberFormat="1" applyFont="1" applyFill="1" applyAlignment="1">
      <alignment horizontal="center" vertical="top"/>
      <protection locked="0"/>
    </xf>
    <xf numFmtId="0" fontId="7" fillId="0" borderId="0" xfId="81" applyFont="1" applyFill="1" applyAlignment="1">
      <alignment horizontal="center" vertical="center"/>
      <protection/>
    </xf>
    <xf numFmtId="0" fontId="6" fillId="0" borderId="0" xfId="81" applyFont="1" applyFill="1" applyAlignment="1">
      <alignment horizontal="center" vertical="center"/>
      <protection/>
    </xf>
    <xf numFmtId="0" fontId="31" fillId="0" borderId="4" xfId="81" applyFont="1" applyFill="1" applyBorder="1" applyAlignment="1">
      <alignment horizontal="center" vertical="center"/>
      <protection/>
    </xf>
    <xf numFmtId="0" fontId="7" fillId="0" borderId="0" xfId="97" applyFont="1" applyFill="1" applyAlignment="1">
      <alignment horizontal="center" vertical="center" wrapText="1"/>
      <protection locked="0"/>
    </xf>
    <xf numFmtId="0" fontId="6" fillId="0" borderId="0" xfId="97" applyFont="1" applyFill="1" applyAlignment="1">
      <alignment horizontal="center" vertical="center"/>
      <protection locked="0"/>
    </xf>
    <xf numFmtId="0" fontId="35" fillId="0" borderId="0" xfId="81" applyFont="1" applyFill="1" applyAlignment="1">
      <alignment horizontal="center" vertical="center"/>
      <protection/>
    </xf>
    <xf numFmtId="0" fontId="35" fillId="0" borderId="0" xfId="98" applyFont="1" applyFill="1" applyAlignment="1">
      <alignment horizontal="center" vertical="top"/>
      <protection locked="0"/>
    </xf>
    <xf numFmtId="187" fontId="36" fillId="0" borderId="0" xfId="98" applyNumberFormat="1" applyFont="1" applyFill="1" applyAlignment="1">
      <alignment horizontal="center" vertical="top"/>
      <protection locked="0"/>
    </xf>
    <xf numFmtId="0" fontId="36" fillId="0" borderId="0" xfId="98" applyFont="1" applyFill="1" applyAlignment="1">
      <alignment horizontal="center" vertical="top"/>
      <protection locked="0"/>
    </xf>
    <xf numFmtId="49" fontId="31" fillId="0" borderId="4" xfId="98" applyNumberFormat="1" applyFont="1" applyFill="1" applyBorder="1" applyAlignment="1">
      <alignment horizontal="center" vertical="center"/>
      <protection locked="0"/>
    </xf>
    <xf numFmtId="49" fontId="16" fillId="0" borderId="4" xfId="98" applyNumberFormat="1" applyFont="1" applyFill="1" applyBorder="1" applyAlignment="1">
      <alignment horizontal="center" vertical="center"/>
      <protection locked="0"/>
    </xf>
    <xf numFmtId="0" fontId="7" fillId="0" borderId="0" xfId="98" applyFont="1" applyFill="1" applyAlignment="1">
      <alignment horizontal="center" vertical="center" wrapText="1"/>
      <protection locked="0"/>
    </xf>
    <xf numFmtId="0" fontId="6" fillId="0" borderId="0" xfId="98" applyFont="1" applyFill="1" applyAlignment="1">
      <alignment horizontal="center" vertical="center"/>
      <protection locked="0"/>
    </xf>
    <xf numFmtId="0" fontId="6" fillId="0" borderId="0" xfId="97" applyFont="1" applyFill="1" applyAlignment="1">
      <alignment horizontal="center" vertical="top"/>
      <protection locked="0"/>
    </xf>
    <xf numFmtId="0" fontId="16" fillId="0" borderId="11" xfId="97" applyFont="1" applyFill="1" applyBorder="1" applyAlignment="1">
      <alignment horizontal="center" vertical="center"/>
      <protection locked="0"/>
    </xf>
    <xf numFmtId="0" fontId="16" fillId="0" borderId="15" xfId="97" applyFont="1" applyFill="1" applyBorder="1" applyAlignment="1">
      <alignment horizontal="center" vertical="center"/>
      <protection locked="0"/>
    </xf>
    <xf numFmtId="0" fontId="16" fillId="0" borderId="11" xfId="81" applyFont="1" applyFill="1" applyBorder="1" applyAlignment="1">
      <alignment horizontal="center" vertical="center"/>
      <protection/>
    </xf>
    <xf numFmtId="0" fontId="16" fillId="0" borderId="15" xfId="81" applyFont="1" applyFill="1" applyBorder="1" applyAlignment="1">
      <alignment horizontal="center" vertical="center"/>
      <protection/>
    </xf>
    <xf numFmtId="0" fontId="7" fillId="0" borderId="0" xfId="98" applyFont="1" applyFill="1" applyAlignment="1">
      <alignment horizontal="center" vertical="top"/>
      <protection locked="0"/>
    </xf>
    <xf numFmtId="0" fontId="6" fillId="0" borderId="0" xfId="98" applyFont="1" applyFill="1" applyAlignment="1">
      <alignment horizontal="center" vertical="top"/>
      <protection locked="0"/>
    </xf>
    <xf numFmtId="187" fontId="6" fillId="0" borderId="0" xfId="98" applyNumberFormat="1" applyFont="1" applyFill="1" applyAlignment="1">
      <alignment horizontal="center" vertical="top"/>
      <protection locked="0"/>
    </xf>
    <xf numFmtId="0" fontId="16" fillId="0" borderId="11" xfId="98" applyFont="1" applyFill="1" applyBorder="1" applyAlignment="1">
      <alignment horizontal="center" vertical="center"/>
      <protection locked="0"/>
    </xf>
    <xf numFmtId="0" fontId="16" fillId="0" borderId="15" xfId="98" applyFont="1" applyFill="1" applyBorder="1" applyAlignment="1">
      <alignment horizontal="center" vertical="center"/>
      <protection locked="0"/>
    </xf>
    <xf numFmtId="0" fontId="47" fillId="0" borderId="0" xfId="0" applyFont="1" applyBorder="1" applyAlignment="1">
      <alignment horizontal="center" vertical="center" wrapText="1"/>
    </xf>
    <xf numFmtId="0" fontId="48" fillId="0" borderId="45"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47" xfId="0" applyFont="1" applyBorder="1" applyAlignment="1">
      <alignment horizontal="center" vertical="center" wrapText="1"/>
    </xf>
    <xf numFmtId="0" fontId="46" fillId="0" borderId="47" xfId="0" applyFont="1" applyBorder="1" applyAlignment="1">
      <alignment vertical="center" wrapText="1"/>
    </xf>
    <xf numFmtId="0" fontId="46" fillId="0" borderId="0" xfId="0" applyFont="1" applyBorder="1" applyAlignment="1">
      <alignment vertical="center" wrapText="1"/>
    </xf>
    <xf numFmtId="0" fontId="46" fillId="0" borderId="0" xfId="0" applyFont="1" applyBorder="1" applyAlignment="1">
      <alignment horizontal="right" vertical="center" wrapText="1"/>
    </xf>
    <xf numFmtId="0" fontId="85" fillId="0" borderId="0" xfId="0" applyFont="1" applyAlignment="1">
      <alignment horizontal="center" vertical="center"/>
    </xf>
    <xf numFmtId="0" fontId="82" fillId="0" borderId="0" xfId="0" applyFont="1" applyBorder="1" applyAlignment="1">
      <alignment horizontal="center" vertical="center"/>
    </xf>
    <xf numFmtId="0" fontId="84" fillId="0" borderId="0" xfId="0" applyFont="1" applyFill="1" applyBorder="1" applyAlignment="1">
      <alignment horizontal="center" vertical="center"/>
    </xf>
    <xf numFmtId="0" fontId="13" fillId="0" borderId="0" xfId="98" applyFont="1" applyFill="1" applyAlignment="1">
      <alignment vertical="top"/>
      <protection locked="0"/>
    </xf>
    <xf numFmtId="0" fontId="31" fillId="0" borderId="4" xfId="0" applyFont="1" applyFill="1" applyBorder="1" applyAlignment="1">
      <alignment vertical="center"/>
    </xf>
    <xf numFmtId="49" fontId="21" fillId="0" borderId="4" xfId="97" applyNumberFormat="1" applyFont="1" applyFill="1" applyBorder="1" applyAlignment="1">
      <alignment vertical="center"/>
      <protection locked="0"/>
    </xf>
    <xf numFmtId="49" fontId="13" fillId="0" borderId="0" xfId="98" applyNumberFormat="1" applyFont="1" applyFill="1" applyAlignment="1">
      <alignment horizontal="left" vertical="top"/>
      <protection locked="0"/>
    </xf>
    <xf numFmtId="192" fontId="86" fillId="53" borderId="4" xfId="0" applyNumberFormat="1" applyFont="1" applyFill="1" applyBorder="1" applyAlignment="1" applyProtection="1">
      <alignment vertical="center" shrinkToFit="1"/>
      <protection/>
    </xf>
    <xf numFmtId="0" fontId="87" fillId="53" borderId="4" xfId="0" applyNumberFormat="1" applyFont="1" applyFill="1" applyBorder="1" applyAlignment="1">
      <alignment horizontal="right" vertical="center" shrinkToFit="1"/>
    </xf>
    <xf numFmtId="0" fontId="16" fillId="0" borderId="4" xfId="95" applyFont="1" applyBorder="1" applyAlignment="1">
      <alignment wrapText="1"/>
      <protection/>
    </xf>
    <xf numFmtId="0" fontId="5" fillId="0" borderId="4" xfId="95" applyFont="1" applyBorder="1" applyAlignment="1">
      <alignment wrapText="1"/>
      <protection/>
    </xf>
    <xf numFmtId="0" fontId="87" fillId="0" borderId="4" xfId="0" applyFont="1" applyBorder="1" applyAlignment="1">
      <alignment horizontal="left" vertical="center" shrinkToFit="1"/>
    </xf>
    <xf numFmtId="0" fontId="87" fillId="53" borderId="4" xfId="0" applyFont="1" applyFill="1" applyBorder="1" applyAlignment="1">
      <alignment horizontal="left" vertical="center" shrinkToFit="1"/>
    </xf>
    <xf numFmtId="0" fontId="87" fillId="53" borderId="4" xfId="0" applyFont="1" applyFill="1" applyBorder="1" applyAlignment="1">
      <alignment vertical="center" shrinkToFit="1"/>
    </xf>
    <xf numFmtId="0" fontId="15" fillId="0" borderId="4" xfId="81" applyNumberFormat="1" applyFont="1" applyFill="1" applyBorder="1" applyAlignment="1">
      <alignment horizontal="center" vertical="center"/>
      <protection/>
    </xf>
    <xf numFmtId="187" fontId="15" fillId="0" borderId="4" xfId="81" applyNumberFormat="1" applyFont="1" applyFill="1" applyBorder="1" applyAlignment="1">
      <alignment horizontal="center" vertical="center"/>
      <protection/>
    </xf>
    <xf numFmtId="0" fontId="20" fillId="0" borderId="4" xfId="81" applyFont="1" applyFill="1" applyBorder="1" applyAlignment="1">
      <alignment horizontal="left" vertical="center"/>
      <protection/>
    </xf>
    <xf numFmtId="0" fontId="31" fillId="0" borderId="11" xfId="81" applyFont="1" applyFill="1" applyBorder="1" applyAlignment="1">
      <alignment horizontal="left" vertical="center"/>
      <protection/>
    </xf>
    <xf numFmtId="0" fontId="13" fillId="51" borderId="4" xfId="0" applyFont="1" applyFill="1" applyBorder="1" applyAlignment="1">
      <alignment vertical="center" shrinkToFit="1"/>
    </xf>
    <xf numFmtId="0" fontId="13" fillId="51" borderId="4" xfId="0" applyNumberFormat="1" applyFont="1" applyFill="1" applyBorder="1" applyAlignment="1">
      <alignment horizontal="right" vertical="center" shrinkToFit="1"/>
    </xf>
    <xf numFmtId="192" fontId="1" fillId="51" borderId="4" xfId="0" applyNumberFormat="1" applyFont="1" applyFill="1" applyBorder="1" applyAlignment="1" applyProtection="1">
      <alignment vertical="center" shrinkToFit="1"/>
      <protection/>
    </xf>
    <xf numFmtId="193" fontId="13" fillId="51" borderId="4" xfId="0" applyNumberFormat="1" applyFont="1" applyFill="1" applyBorder="1" applyAlignment="1">
      <alignment vertical="center" shrinkToFit="1"/>
    </xf>
    <xf numFmtId="0" fontId="15" fillId="0" borderId="4" xfId="95" applyFont="1" applyBorder="1" applyAlignment="1">
      <alignment wrapText="1"/>
      <protection/>
    </xf>
    <xf numFmtId="0" fontId="13" fillId="51" borderId="4" xfId="0" applyNumberFormat="1" applyFont="1" applyFill="1" applyBorder="1" applyAlignment="1">
      <alignment vertical="center" shrinkToFit="1"/>
    </xf>
    <xf numFmtId="0" fontId="16" fillId="0" borderId="12" xfId="95" applyFont="1" applyBorder="1" applyAlignment="1">
      <alignment horizontal="center" vertical="center" wrapText="1"/>
      <protection/>
    </xf>
    <xf numFmtId="185" fontId="15" fillId="0" borderId="12" xfId="95" applyNumberFormat="1" applyFont="1" applyBorder="1" applyAlignment="1">
      <alignment horizontal="center" vertical="center" wrapText="1"/>
      <protection/>
    </xf>
  </cellXfs>
  <cellStyles count="126">
    <cellStyle name="Normal" xfId="0"/>
    <cellStyle name="_ET_STYLE_NoName_00_" xfId="15"/>
    <cellStyle name="_ET_STYLE_NoName_00__2016年人代会报告附表20160104" xfId="16"/>
    <cellStyle name="_ET_STYLE_NoName_00__国库1月5日调整表"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20% - 着色 1" xfId="24"/>
    <cellStyle name="20% - 着色 2" xfId="25"/>
    <cellStyle name="20% - 着色 3" xfId="26"/>
    <cellStyle name="20% - 着色 4" xfId="27"/>
    <cellStyle name="20% - 着色 5" xfId="28"/>
    <cellStyle name="20% - 着色 6" xfId="29"/>
    <cellStyle name="40% - 强调文字颜色 1" xfId="30"/>
    <cellStyle name="40% - 强调文字颜色 2" xfId="31"/>
    <cellStyle name="40% - 强调文字颜色 3" xfId="32"/>
    <cellStyle name="40% - 强调文字颜色 4" xfId="33"/>
    <cellStyle name="40% - 强调文字颜色 5" xfId="34"/>
    <cellStyle name="40% - 强调文字颜色 6" xfId="35"/>
    <cellStyle name="40% - 着色 1" xfId="36"/>
    <cellStyle name="40% - 着色 2" xfId="37"/>
    <cellStyle name="40% - 着色 3" xfId="38"/>
    <cellStyle name="40% - 着色 4" xfId="39"/>
    <cellStyle name="40% - 着色 5" xfId="40"/>
    <cellStyle name="40% - 着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60% - 着色 1" xfId="48"/>
    <cellStyle name="60% - 着色 2" xfId="49"/>
    <cellStyle name="60% - 着色 3" xfId="50"/>
    <cellStyle name="60% - 着色 4" xfId="51"/>
    <cellStyle name="60% - 着色 5" xfId="52"/>
    <cellStyle name="60% - 着色 6" xfId="53"/>
    <cellStyle name="no dec" xfId="54"/>
    <cellStyle name="Normal_APR" xfId="55"/>
    <cellStyle name="Percent" xfId="56"/>
    <cellStyle name="百分比 2" xfId="57"/>
    <cellStyle name="标题" xfId="58"/>
    <cellStyle name="标题 1" xfId="59"/>
    <cellStyle name="标题 2" xfId="60"/>
    <cellStyle name="标题 3" xfId="61"/>
    <cellStyle name="标题 4" xfId="62"/>
    <cellStyle name="表标题" xfId="63"/>
    <cellStyle name="差" xfId="64"/>
    <cellStyle name="差_发老吕2016基本支出测算11.28" xfId="65"/>
    <cellStyle name="差_附表1-1至18" xfId="66"/>
    <cellStyle name="差_附表1-1至18_事业科2020预算公开1-1至20" xfId="67"/>
    <cellStyle name="差_全国各省民生政策标准10.7(lp稿)(1)" xfId="68"/>
    <cellStyle name="差_事业科2020预算公开1-1至20" xfId="69"/>
    <cellStyle name="差_债务科2020样本2019年预算公开1-1至20" xfId="70"/>
    <cellStyle name="常规 10" xfId="71"/>
    <cellStyle name="常规 11" xfId="72"/>
    <cellStyle name="常规 12" xfId="73"/>
    <cellStyle name="常规 13" xfId="74"/>
    <cellStyle name="常规 14" xfId="75"/>
    <cellStyle name="常规 19" xfId="76"/>
    <cellStyle name="常规 2" xfId="77"/>
    <cellStyle name="常规 2 2" xfId="78"/>
    <cellStyle name="常规 20" xfId="79"/>
    <cellStyle name="常规 21" xfId="80"/>
    <cellStyle name="常规 3" xfId="81"/>
    <cellStyle name="常规 39" xfId="82"/>
    <cellStyle name="常规 4" xfId="83"/>
    <cellStyle name="常规 40" xfId="84"/>
    <cellStyle name="常规 41" xfId="85"/>
    <cellStyle name="常规 43" xfId="86"/>
    <cellStyle name="常规 44" xfId="87"/>
    <cellStyle name="常规 45" xfId="88"/>
    <cellStyle name="常规 46" xfId="89"/>
    <cellStyle name="常规 47" xfId="90"/>
    <cellStyle name="常规 5" xfId="91"/>
    <cellStyle name="常规 6" xfId="92"/>
    <cellStyle name="常规 7" xfId="93"/>
    <cellStyle name="常规 8" xfId="94"/>
    <cellStyle name="常规_2013.1.人代会报告附表" xfId="95"/>
    <cellStyle name="常规_Sheet1" xfId="96"/>
    <cellStyle name="常规_功能分类1212zhangl" xfId="97"/>
    <cellStyle name="常规_功能分类1212zhangl 2" xfId="98"/>
    <cellStyle name="常规_功能分类1212zhangl_附表1-1至18" xfId="99"/>
    <cellStyle name="常规_人代会报告附表（定）曹铂0103" xfId="100"/>
    <cellStyle name="Hyperlink" xfId="101"/>
    <cellStyle name="好" xfId="102"/>
    <cellStyle name="好_事业科2020预算公开1-1至20" xfId="103"/>
    <cellStyle name="汇总" xfId="104"/>
    <cellStyle name="Currency" xfId="105"/>
    <cellStyle name="Currency [0]" xfId="106"/>
    <cellStyle name="计算" xfId="107"/>
    <cellStyle name="检查单元格" xfId="108"/>
    <cellStyle name="解释性文本" xfId="109"/>
    <cellStyle name="警告文本" xfId="110"/>
    <cellStyle name="链接单元格" xfId="111"/>
    <cellStyle name="普通_97-917" xfId="112"/>
    <cellStyle name="千分位[0]_BT (2)" xfId="113"/>
    <cellStyle name="千分位_97-917" xfId="114"/>
    <cellStyle name="千位[0]_1" xfId="115"/>
    <cellStyle name="千位_1" xfId="116"/>
    <cellStyle name="Comma" xfId="117"/>
    <cellStyle name="Comma [0]" xfId="118"/>
    <cellStyle name="强调文字颜色 1" xfId="119"/>
    <cellStyle name="强调文字颜色 2" xfId="120"/>
    <cellStyle name="强调文字颜色 3" xfId="121"/>
    <cellStyle name="强调文字颜色 4" xfId="122"/>
    <cellStyle name="强调文字颜色 5" xfId="123"/>
    <cellStyle name="强调文字颜色 6" xfId="124"/>
    <cellStyle name="适中" xfId="125"/>
    <cellStyle name="输出" xfId="126"/>
    <cellStyle name="输入" xfId="127"/>
    <cellStyle name="数字" xfId="128"/>
    <cellStyle name="未定义" xfId="129"/>
    <cellStyle name="小数" xfId="130"/>
    <cellStyle name="样式 1" xfId="131"/>
    <cellStyle name="Followed Hyperlink" xfId="132"/>
    <cellStyle name="着色 1" xfId="133"/>
    <cellStyle name="着色 2" xfId="134"/>
    <cellStyle name="着色 3" xfId="135"/>
    <cellStyle name="着色 4" xfId="136"/>
    <cellStyle name="着色 5" xfId="137"/>
    <cellStyle name="着色 6" xfId="138"/>
    <cellStyle name="注释" xfId="13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20171-1&#33267;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1-1&#33267;18&#65288;&#22522;&#37329;&#39044;&#31639;&#20844;&#2432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1038;&#20445;&#22522;&#37329;&#39044;&#31639;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1"/>
      <sheetName val="附表1-2"/>
      <sheetName val="附表1-3 "/>
      <sheetName val="附表1-4"/>
      <sheetName val="附表1-5"/>
      <sheetName val="附表1-7"/>
      <sheetName val="附表1-8"/>
      <sheetName val="附表1-9"/>
      <sheetName val="附表1-10"/>
      <sheetName val="附表1-12"/>
      <sheetName val="附表1-13"/>
      <sheetName val="附表1-14"/>
      <sheetName val="附表1-15"/>
      <sheetName val="附表1-16"/>
      <sheetName val="附表1-17"/>
      <sheetName val="附表1-18"/>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1"/>
      <sheetName val="附表1-2"/>
      <sheetName val="附表1-3 "/>
      <sheetName val="附表1-4"/>
      <sheetName val="附表1-5"/>
      <sheetName val="附表1-6"/>
      <sheetName val="附表1-7"/>
      <sheetName val="附表1-8"/>
      <sheetName val="附表1-9"/>
      <sheetName val="附表1-10"/>
      <sheetName val="附表1-11"/>
      <sheetName val="附表1-12"/>
      <sheetName val="附表1-13"/>
      <sheetName val="附表1-14"/>
      <sheetName val="附表1-15"/>
      <sheetName val="附表1-16"/>
      <sheetName val="附表1-17"/>
      <sheetName val="附表1-18"/>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表1-1"/>
      <sheetName val="附表1-2"/>
      <sheetName val="附表1-3 "/>
      <sheetName val="附表1-4"/>
      <sheetName val="附表1-5"/>
      <sheetName val="附表1-6 "/>
      <sheetName val="附表1-7 "/>
      <sheetName val="附表1-8 "/>
      <sheetName val="附表1-9 "/>
      <sheetName val="附表1-10 "/>
      <sheetName val="附表1-11 "/>
      <sheetName val="附表1-12"/>
      <sheetName val="附表1-13"/>
      <sheetName val="附表1-14"/>
      <sheetName val="附表1-15"/>
      <sheetName val="附表1-16"/>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4"/>
  </sheetPr>
  <dimension ref="A1:E36"/>
  <sheetViews>
    <sheetView zoomScalePageLayoutView="0" workbookViewId="0" topLeftCell="A1">
      <selection activeCell="I25" sqref="I25"/>
    </sheetView>
  </sheetViews>
  <sheetFormatPr defaultColWidth="0" defaultRowHeight="15"/>
  <cols>
    <col min="1" max="1" width="33.421875" style="1" customWidth="1"/>
    <col min="2" max="2" width="23.57421875" style="144" customWidth="1"/>
    <col min="3" max="3" width="8.00390625" style="1" bestFit="1" customWidth="1"/>
    <col min="4" max="4" width="7.8515625" style="1" bestFit="1" customWidth="1"/>
    <col min="5" max="5" width="8.421875" style="1" hidden="1" customWidth="1"/>
    <col min="6" max="6" width="7.8515625" style="1" hidden="1" customWidth="1"/>
    <col min="7" max="254" width="7.8515625" style="1" customWidth="1"/>
    <col min="255" max="255" width="35.7109375" style="1" customWidth="1"/>
    <col min="256" max="16384" width="0" style="1" hidden="1" customWidth="1"/>
  </cols>
  <sheetData>
    <row r="1" spans="1:2" ht="18" customHeight="1">
      <c r="A1" s="21" t="s">
        <v>83</v>
      </c>
      <c r="B1" s="142"/>
    </row>
    <row r="2" spans="1:2" ht="39.75" customHeight="1">
      <c r="A2" s="396" t="s">
        <v>89</v>
      </c>
      <c r="B2" s="396"/>
    </row>
    <row r="3" spans="1:2" ht="18.75" customHeight="1">
      <c r="A3" s="10"/>
      <c r="B3" s="143" t="s">
        <v>15</v>
      </c>
    </row>
    <row r="4" spans="1:3" s="12" customFormat="1" ht="22.5" customHeight="1">
      <c r="A4" s="124" t="s">
        <v>90</v>
      </c>
      <c r="B4" s="124" t="s">
        <v>91</v>
      </c>
      <c r="C4" s="11"/>
    </row>
    <row r="5" spans="1:3" s="12" customFormat="1" ht="22.5" customHeight="1">
      <c r="A5" s="124" t="s">
        <v>1149</v>
      </c>
      <c r="B5" s="124">
        <v>99231</v>
      </c>
      <c r="C5" s="11"/>
    </row>
    <row r="6" spans="1:3" s="45" customFormat="1" ht="22.5" customHeight="1">
      <c r="A6" s="127" t="s">
        <v>1150</v>
      </c>
      <c r="B6" s="127">
        <f>SUM(B7:B22)</f>
        <v>70505</v>
      </c>
      <c r="C6" s="44"/>
    </row>
    <row r="7" spans="1:5" s="47" customFormat="1" ht="22.5" customHeight="1">
      <c r="A7" s="127" t="s">
        <v>92</v>
      </c>
      <c r="B7" s="127">
        <v>27000</v>
      </c>
      <c r="C7" s="46"/>
      <c r="E7" s="47">
        <v>988753</v>
      </c>
    </row>
    <row r="8" spans="1:3" s="12" customFormat="1" ht="22.5" customHeight="1">
      <c r="A8" s="127" t="s">
        <v>93</v>
      </c>
      <c r="B8" s="127">
        <v>6000</v>
      </c>
      <c r="C8" s="11"/>
    </row>
    <row r="9" spans="1:5" s="14" customFormat="1" ht="22.5" customHeight="1">
      <c r="A9" s="127" t="s">
        <v>94</v>
      </c>
      <c r="B9" s="127"/>
      <c r="C9" s="13"/>
      <c r="E9" s="14">
        <v>988753</v>
      </c>
    </row>
    <row r="10" spans="1:5" s="14" customFormat="1" ht="22.5" customHeight="1">
      <c r="A10" s="127" t="s">
        <v>95</v>
      </c>
      <c r="B10" s="127">
        <v>1200</v>
      </c>
      <c r="C10" s="13"/>
      <c r="E10" s="14">
        <v>822672</v>
      </c>
    </row>
    <row r="11" spans="1:3" s="16" customFormat="1" ht="22.5" customHeight="1">
      <c r="A11" s="127" t="s">
        <v>96</v>
      </c>
      <c r="B11" s="127">
        <v>1200</v>
      </c>
      <c r="C11" s="15"/>
    </row>
    <row r="12" spans="1:2" ht="22.5" customHeight="1">
      <c r="A12" s="127" t="s">
        <v>97</v>
      </c>
      <c r="B12" s="127">
        <v>3000</v>
      </c>
    </row>
    <row r="13" spans="1:2" ht="22.5" customHeight="1">
      <c r="A13" s="127" t="s">
        <v>98</v>
      </c>
      <c r="B13" s="127">
        <v>1500</v>
      </c>
    </row>
    <row r="14" spans="1:2" ht="22.5" customHeight="1">
      <c r="A14" s="127" t="s">
        <v>99</v>
      </c>
      <c r="B14" s="127">
        <v>1850</v>
      </c>
    </row>
    <row r="15" spans="1:2" ht="22.5" customHeight="1">
      <c r="A15" s="127" t="s">
        <v>100</v>
      </c>
      <c r="B15" s="127">
        <v>1600</v>
      </c>
    </row>
    <row r="16" spans="1:2" ht="22.5" customHeight="1">
      <c r="A16" s="127" t="s">
        <v>101</v>
      </c>
      <c r="B16" s="127">
        <v>7800</v>
      </c>
    </row>
    <row r="17" spans="1:2" ht="22.5" customHeight="1">
      <c r="A17" s="127" t="s">
        <v>102</v>
      </c>
      <c r="B17" s="127">
        <v>3800</v>
      </c>
    </row>
    <row r="18" spans="1:2" ht="22.5" customHeight="1">
      <c r="A18" s="127" t="s">
        <v>103</v>
      </c>
      <c r="B18" s="127">
        <v>1055</v>
      </c>
    </row>
    <row r="19" spans="1:2" ht="22.5" customHeight="1">
      <c r="A19" s="127" t="s">
        <v>104</v>
      </c>
      <c r="B19" s="127">
        <v>13600</v>
      </c>
    </row>
    <row r="20" spans="1:2" ht="22.5" customHeight="1">
      <c r="A20" s="127" t="s">
        <v>105</v>
      </c>
      <c r="B20" s="127"/>
    </row>
    <row r="21" spans="1:2" ht="22.5" customHeight="1">
      <c r="A21" s="165" t="s">
        <v>193</v>
      </c>
      <c r="B21" s="127">
        <v>900</v>
      </c>
    </row>
    <row r="22" spans="1:2" ht="22.5" customHeight="1">
      <c r="A22" s="127" t="s">
        <v>106</v>
      </c>
      <c r="B22" s="127"/>
    </row>
    <row r="23" spans="1:2" ht="22.5" customHeight="1">
      <c r="A23" s="127" t="s">
        <v>1151</v>
      </c>
      <c r="B23" s="127">
        <f>SUM(B24:B31)</f>
        <v>28726</v>
      </c>
    </row>
    <row r="24" spans="1:2" ht="22.5" customHeight="1">
      <c r="A24" s="127" t="s">
        <v>107</v>
      </c>
      <c r="B24" s="127">
        <v>5800</v>
      </c>
    </row>
    <row r="25" spans="1:2" ht="22.5" customHeight="1">
      <c r="A25" s="127" t="s">
        <v>108</v>
      </c>
      <c r="B25" s="127">
        <v>1194</v>
      </c>
    </row>
    <row r="26" spans="1:2" ht="22.5" customHeight="1">
      <c r="A26" s="127" t="s">
        <v>109</v>
      </c>
      <c r="B26" s="127">
        <v>6029</v>
      </c>
    </row>
    <row r="27" spans="1:2" ht="22.5" customHeight="1">
      <c r="A27" s="127" t="s">
        <v>110</v>
      </c>
      <c r="B27" s="127"/>
    </row>
    <row r="28" spans="1:2" ht="22.5" customHeight="1">
      <c r="A28" s="127" t="s">
        <v>111</v>
      </c>
      <c r="B28" s="127">
        <v>15587</v>
      </c>
    </row>
    <row r="29" spans="1:2" ht="22.5" customHeight="1">
      <c r="A29" s="127" t="s">
        <v>112</v>
      </c>
      <c r="B29" s="127"/>
    </row>
    <row r="30" spans="1:2" ht="22.5" customHeight="1">
      <c r="A30" s="127" t="s">
        <v>113</v>
      </c>
      <c r="B30" s="127">
        <v>116</v>
      </c>
    </row>
    <row r="31" spans="1:2" ht="22.5" customHeight="1">
      <c r="A31" s="127" t="s">
        <v>114</v>
      </c>
      <c r="B31" s="127">
        <v>0</v>
      </c>
    </row>
    <row r="32" spans="1:2" ht="22.5" customHeight="1">
      <c r="A32" s="436" t="s">
        <v>1152</v>
      </c>
      <c r="B32" s="127">
        <v>96111</v>
      </c>
    </row>
    <row r="33" spans="1:2" ht="22.5" customHeight="1">
      <c r="A33" s="436" t="s">
        <v>1155</v>
      </c>
      <c r="B33" s="127">
        <v>10104</v>
      </c>
    </row>
    <row r="34" spans="1:2" ht="22.5" customHeight="1">
      <c r="A34" s="436" t="s">
        <v>1153</v>
      </c>
      <c r="B34" s="127">
        <v>93280</v>
      </c>
    </row>
    <row r="35" spans="1:2" ht="22.5" customHeight="1">
      <c r="A35" s="436" t="s">
        <v>1154</v>
      </c>
      <c r="B35" s="127">
        <v>1132</v>
      </c>
    </row>
    <row r="36" spans="1:2" ht="22.5" customHeight="1">
      <c r="A36" s="129" t="s">
        <v>36</v>
      </c>
      <c r="B36" s="127">
        <v>299858</v>
      </c>
    </row>
  </sheetData>
  <sheetProtection/>
  <mergeCells count="1">
    <mergeCell ref="A2:B2"/>
  </mergeCells>
  <printOptions horizontalCentered="1"/>
  <pageMargins left="0.9840277777777777" right="0.7479166666666667" top="1.1805555555555556" bottom="0.9840277777777777" header="0.5111111111111111" footer="0.511111111111111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5"/>
  </sheetPr>
  <dimension ref="A1:X29"/>
  <sheetViews>
    <sheetView zoomScalePageLayoutView="0" workbookViewId="0" topLeftCell="A1">
      <selection activeCell="AE14" sqref="AE14"/>
    </sheetView>
  </sheetViews>
  <sheetFormatPr defaultColWidth="7.00390625" defaultRowHeight="15"/>
  <cols>
    <col min="1" max="1" width="34.7109375" style="170" customWidth="1"/>
    <col min="2" max="2" width="29.57421875" style="169" customWidth="1"/>
    <col min="3" max="3" width="10.421875" style="168" hidden="1" customWidth="1"/>
    <col min="4" max="4" width="9.57421875" style="166" hidden="1" customWidth="1"/>
    <col min="5" max="5" width="8.140625" style="166" hidden="1" customWidth="1"/>
    <col min="6" max="6" width="9.57421875" style="23" hidden="1" customWidth="1"/>
    <col min="7" max="7" width="17.421875" style="23" hidden="1" customWidth="1"/>
    <col min="8" max="8" width="12.421875" style="24" hidden="1" customWidth="1"/>
    <col min="9" max="9" width="7.00390625" style="167" hidden="1" customWidth="1"/>
    <col min="10" max="11" width="7.00390625" style="166" hidden="1" customWidth="1"/>
    <col min="12" max="12" width="13.8515625" style="166" hidden="1" customWidth="1"/>
    <col min="13" max="13" width="7.8515625" style="166" hidden="1" customWidth="1"/>
    <col min="14" max="14" width="9.421875" style="166" hidden="1" customWidth="1"/>
    <col min="15" max="15" width="6.8515625" style="166" hidden="1" customWidth="1"/>
    <col min="16" max="16" width="9.00390625" style="166" hidden="1" customWidth="1"/>
    <col min="17" max="17" width="5.8515625" style="166" hidden="1" customWidth="1"/>
    <col min="18" max="18" width="5.28125" style="166" hidden="1" customWidth="1"/>
    <col min="19" max="19" width="6.421875" style="166" hidden="1" customWidth="1"/>
    <col min="20" max="21" width="7.00390625" style="166" hidden="1" customWidth="1"/>
    <col min="22" max="22" width="10.57421875" style="166" hidden="1" customWidth="1"/>
    <col min="23" max="23" width="10.421875" style="166" hidden="1" customWidth="1"/>
    <col min="24" max="24" width="7.00390625" style="166" hidden="1" customWidth="1"/>
    <col min="25" max="16384" width="7.00390625" style="166" customWidth="1"/>
  </cols>
  <sheetData>
    <row r="1" ht="29.25" customHeight="1">
      <c r="A1" s="21" t="s">
        <v>271</v>
      </c>
    </row>
    <row r="2" spans="1:8" ht="28.5" customHeight="1">
      <c r="A2" s="408" t="s">
        <v>201</v>
      </c>
      <c r="B2" s="409"/>
      <c r="F2" s="166"/>
      <c r="G2" s="166"/>
      <c r="H2" s="166"/>
    </row>
    <row r="3" spans="1:12" s="168" customFormat="1" ht="21.75" customHeight="1">
      <c r="A3" s="170"/>
      <c r="B3" s="182" t="s">
        <v>170</v>
      </c>
      <c r="D3" s="168">
        <v>12.11</v>
      </c>
      <c r="F3" s="168">
        <v>12.22</v>
      </c>
      <c r="I3" s="169"/>
      <c r="L3" s="168">
        <v>1.2</v>
      </c>
    </row>
    <row r="4" spans="1:14" s="168" customFormat="1" ht="39" customHeight="1">
      <c r="A4" s="181" t="s">
        <v>66</v>
      </c>
      <c r="B4" s="173" t="s">
        <v>32</v>
      </c>
      <c r="F4" s="29" t="s">
        <v>20</v>
      </c>
      <c r="G4" s="29" t="s">
        <v>21</v>
      </c>
      <c r="H4" s="29" t="s">
        <v>22</v>
      </c>
      <c r="I4" s="169"/>
      <c r="L4" s="29" t="s">
        <v>20</v>
      </c>
      <c r="M4" s="30" t="s">
        <v>21</v>
      </c>
      <c r="N4" s="29" t="s">
        <v>22</v>
      </c>
    </row>
    <row r="5" spans="1:24" s="170" customFormat="1" ht="39" customHeight="1">
      <c r="A5" s="180" t="s">
        <v>67</v>
      </c>
      <c r="B5" s="177">
        <f>SUM(B6:B11)</f>
        <v>94720</v>
      </c>
      <c r="C5" s="170">
        <v>105429</v>
      </c>
      <c r="D5" s="170">
        <v>595734.14</v>
      </c>
      <c r="E5" s="170">
        <f>104401+13602</f>
        <v>118003</v>
      </c>
      <c r="F5" s="48" t="s">
        <v>8</v>
      </c>
      <c r="G5" s="48" t="s">
        <v>23</v>
      </c>
      <c r="H5" s="48">
        <v>596221.15</v>
      </c>
      <c r="I5" s="170" t="e">
        <f>F5-A5</f>
        <v>#VALUE!</v>
      </c>
      <c r="J5" s="170">
        <f>H5-B5</f>
        <v>501501.15</v>
      </c>
      <c r="K5" s="170">
        <v>75943</v>
      </c>
      <c r="L5" s="48" t="s">
        <v>8</v>
      </c>
      <c r="M5" s="48" t="s">
        <v>23</v>
      </c>
      <c r="N5" s="48">
        <v>643048.95</v>
      </c>
      <c r="O5" s="170" t="e">
        <f>L5-A5</f>
        <v>#VALUE!</v>
      </c>
      <c r="P5" s="170">
        <f>N5-B5</f>
        <v>548328.95</v>
      </c>
      <c r="R5" s="170">
        <v>717759</v>
      </c>
      <c r="T5" s="49" t="s">
        <v>8</v>
      </c>
      <c r="U5" s="49" t="s">
        <v>23</v>
      </c>
      <c r="V5" s="49">
        <v>659380.53</v>
      </c>
      <c r="W5" s="170">
        <f>B5-V5</f>
        <v>-564660.53</v>
      </c>
      <c r="X5" s="170" t="e">
        <f>T5-A5</f>
        <v>#VALUE!</v>
      </c>
    </row>
    <row r="6" spans="1:22" s="170" customFormat="1" ht="39" customHeight="1">
      <c r="A6" s="200" t="s">
        <v>234</v>
      </c>
      <c r="B6" s="177">
        <v>1</v>
      </c>
      <c r="F6" s="48"/>
      <c r="G6" s="48"/>
      <c r="H6" s="48"/>
      <c r="L6" s="48"/>
      <c r="M6" s="48"/>
      <c r="N6" s="48"/>
      <c r="T6" s="49"/>
      <c r="U6" s="49"/>
      <c r="V6" s="49"/>
    </row>
    <row r="7" spans="1:22" s="170" customFormat="1" ht="39" customHeight="1">
      <c r="A7" s="200" t="s">
        <v>233</v>
      </c>
      <c r="B7" s="177">
        <v>642</v>
      </c>
      <c r="F7" s="48"/>
      <c r="G7" s="48"/>
      <c r="H7" s="48"/>
      <c r="L7" s="48"/>
      <c r="M7" s="48"/>
      <c r="N7" s="48"/>
      <c r="T7" s="49"/>
      <c r="U7" s="49"/>
      <c r="V7" s="49"/>
    </row>
    <row r="8" spans="1:24" s="168" customFormat="1" ht="39" customHeight="1">
      <c r="A8" s="178" t="s">
        <v>206</v>
      </c>
      <c r="B8" s="177">
        <v>85396</v>
      </c>
      <c r="C8" s="176"/>
      <c r="D8" s="176">
        <v>135.6</v>
      </c>
      <c r="F8" s="34" t="s">
        <v>5</v>
      </c>
      <c r="G8" s="34" t="s">
        <v>26</v>
      </c>
      <c r="H8" s="35">
        <v>135.6</v>
      </c>
      <c r="I8" s="169" t="e">
        <f>F8-A8</f>
        <v>#VALUE!</v>
      </c>
      <c r="J8" s="175">
        <f>H8-B8</f>
        <v>-85260.4</v>
      </c>
      <c r="K8" s="175"/>
      <c r="L8" s="34" t="s">
        <v>5</v>
      </c>
      <c r="M8" s="34" t="s">
        <v>26</v>
      </c>
      <c r="N8" s="35">
        <v>135.6</v>
      </c>
      <c r="O8" s="169" t="e">
        <f>L8-A8</f>
        <v>#VALUE!</v>
      </c>
      <c r="P8" s="175">
        <f>N8-B8</f>
        <v>-85260.4</v>
      </c>
      <c r="T8" s="36" t="s">
        <v>5</v>
      </c>
      <c r="U8" s="36" t="s">
        <v>26</v>
      </c>
      <c r="V8" s="37">
        <v>135.6</v>
      </c>
      <c r="W8" s="168">
        <f>B8-V8</f>
        <v>85260.4</v>
      </c>
      <c r="X8" s="168" t="e">
        <f>T8-A8</f>
        <v>#VALUE!</v>
      </c>
    </row>
    <row r="9" spans="1:22" s="168" customFormat="1" ht="39" customHeight="1">
      <c r="A9" s="178" t="s">
        <v>684</v>
      </c>
      <c r="B9" s="177">
        <v>356</v>
      </c>
      <c r="C9" s="176"/>
      <c r="D9" s="176"/>
      <c r="F9" s="34"/>
      <c r="G9" s="34"/>
      <c r="H9" s="35"/>
      <c r="I9" s="169"/>
      <c r="J9" s="175"/>
      <c r="K9" s="175"/>
      <c r="L9" s="34"/>
      <c r="M9" s="34"/>
      <c r="N9" s="35"/>
      <c r="O9" s="169"/>
      <c r="P9" s="175"/>
      <c r="T9" s="36"/>
      <c r="U9" s="36"/>
      <c r="V9" s="37"/>
    </row>
    <row r="10" spans="1:22" s="168" customFormat="1" ht="39" customHeight="1">
      <c r="A10" s="178" t="s">
        <v>685</v>
      </c>
      <c r="B10" s="177">
        <v>3272</v>
      </c>
      <c r="C10" s="176"/>
      <c r="D10" s="176"/>
      <c r="F10" s="34"/>
      <c r="G10" s="34"/>
      <c r="H10" s="35"/>
      <c r="I10" s="169"/>
      <c r="J10" s="175"/>
      <c r="K10" s="175"/>
      <c r="L10" s="34"/>
      <c r="M10" s="34"/>
      <c r="N10" s="35"/>
      <c r="O10" s="169"/>
      <c r="P10" s="175"/>
      <c r="T10" s="36"/>
      <c r="U10" s="36"/>
      <c r="V10" s="37"/>
    </row>
    <row r="11" spans="1:22" s="168" customFormat="1" ht="39" customHeight="1">
      <c r="A11" s="178" t="s">
        <v>806</v>
      </c>
      <c r="B11" s="177">
        <v>5053</v>
      </c>
      <c r="C11" s="176"/>
      <c r="D11" s="176"/>
      <c r="F11" s="34"/>
      <c r="G11" s="34"/>
      <c r="H11" s="35"/>
      <c r="I11" s="169"/>
      <c r="J11" s="175"/>
      <c r="K11" s="175"/>
      <c r="L11" s="34"/>
      <c r="M11" s="34"/>
      <c r="N11" s="35"/>
      <c r="O11" s="169"/>
      <c r="P11" s="175"/>
      <c r="T11" s="36"/>
      <c r="U11" s="36"/>
      <c r="V11" s="37"/>
    </row>
    <row r="12" spans="1:24" s="168" customFormat="1" ht="39" customHeight="1">
      <c r="A12" s="180" t="s">
        <v>1201</v>
      </c>
      <c r="B12" s="177">
        <v>93280</v>
      </c>
      <c r="C12" s="175">
        <v>105429</v>
      </c>
      <c r="D12" s="179">
        <v>595734.14</v>
      </c>
      <c r="E12" s="168">
        <f>104401+13602</f>
        <v>118003</v>
      </c>
      <c r="F12" s="34" t="s">
        <v>8</v>
      </c>
      <c r="G12" s="34" t="s">
        <v>23</v>
      </c>
      <c r="H12" s="35">
        <v>596221.15</v>
      </c>
      <c r="I12" s="169" t="e">
        <f>F12-A12</f>
        <v>#VALUE!</v>
      </c>
      <c r="J12" s="175">
        <f>H12-B12</f>
        <v>502941.15</v>
      </c>
      <c r="K12" s="175">
        <v>75943</v>
      </c>
      <c r="L12" s="34" t="s">
        <v>8</v>
      </c>
      <c r="M12" s="34" t="s">
        <v>23</v>
      </c>
      <c r="N12" s="35">
        <v>643048.95</v>
      </c>
      <c r="O12" s="169" t="e">
        <f>L12-A12</f>
        <v>#VALUE!</v>
      </c>
      <c r="P12" s="175">
        <f>N12-B12</f>
        <v>549768.95</v>
      </c>
      <c r="R12" s="168">
        <v>717759</v>
      </c>
      <c r="T12" s="36" t="s">
        <v>8</v>
      </c>
      <c r="U12" s="36" t="s">
        <v>23</v>
      </c>
      <c r="V12" s="37">
        <v>659380.53</v>
      </c>
      <c r="W12" s="168">
        <f>B12-V12</f>
        <v>-566100.53</v>
      </c>
      <c r="X12" s="168" t="e">
        <f>T12-A12</f>
        <v>#VALUE!</v>
      </c>
    </row>
    <row r="13" spans="1:23" s="168" customFormat="1" ht="39" customHeight="1">
      <c r="A13" s="174" t="s">
        <v>9</v>
      </c>
      <c r="B13" s="173">
        <v>188000</v>
      </c>
      <c r="F13" s="29">
        <f>""</f>
      </c>
      <c r="G13" s="29">
        <f>""</f>
      </c>
      <c r="H13" s="29">
        <f>""</f>
      </c>
      <c r="I13" s="169"/>
      <c r="L13" s="29">
        <f>""</f>
      </c>
      <c r="M13" s="30">
        <f>""</f>
      </c>
      <c r="N13" s="29">
        <f>""</f>
      </c>
      <c r="V13" s="172" t="e">
        <f>V14+#REF!+#REF!+#REF!+#REF!+#REF!+#REF!+#REF!+#REF!+#REF!+#REF!+#REF!+#REF!+#REF!+#REF!+#REF!+#REF!+#REF!+#REF!+#REF!+#REF!</f>
        <v>#REF!</v>
      </c>
      <c r="W13" s="172" t="e">
        <f>W14+#REF!+#REF!+#REF!+#REF!+#REF!+#REF!+#REF!+#REF!+#REF!+#REF!+#REF!+#REF!+#REF!+#REF!+#REF!+#REF!+#REF!+#REF!+#REF!+#REF!</f>
        <v>#REF!</v>
      </c>
    </row>
    <row r="14" spans="16:24" ht="19.5" customHeight="1">
      <c r="P14" s="171"/>
      <c r="T14" s="41" t="s">
        <v>3</v>
      </c>
      <c r="U14" s="41" t="s">
        <v>200</v>
      </c>
      <c r="V14" s="42">
        <v>19998</v>
      </c>
      <c r="W14" s="166">
        <f>B14-V14</f>
        <v>-19998</v>
      </c>
      <c r="X14" s="166">
        <f>T14-A14</f>
        <v>232</v>
      </c>
    </row>
    <row r="15" spans="16:24" ht="19.5" customHeight="1">
      <c r="P15" s="171"/>
      <c r="T15" s="41" t="s">
        <v>2</v>
      </c>
      <c r="U15" s="41" t="s">
        <v>199</v>
      </c>
      <c r="V15" s="42">
        <v>19998</v>
      </c>
      <c r="W15" s="166">
        <f>B15-V15</f>
        <v>-19998</v>
      </c>
      <c r="X15" s="166">
        <f>T15-A15</f>
        <v>23203</v>
      </c>
    </row>
    <row r="16" spans="16:24" ht="19.5" customHeight="1">
      <c r="P16" s="171"/>
      <c r="T16" s="41" t="s">
        <v>1</v>
      </c>
      <c r="U16" s="41" t="s">
        <v>198</v>
      </c>
      <c r="V16" s="42">
        <v>19998</v>
      </c>
      <c r="W16" s="166">
        <f>B16-V16</f>
        <v>-19998</v>
      </c>
      <c r="X16" s="166">
        <f>T16-A16</f>
        <v>2320301</v>
      </c>
    </row>
    <row r="17" ht="19.5" customHeight="1">
      <c r="P17" s="171"/>
    </row>
    <row r="18" ht="19.5" customHeight="1">
      <c r="P18" s="171"/>
    </row>
    <row r="19" ht="19.5" customHeight="1">
      <c r="P19" s="171"/>
    </row>
    <row r="20" ht="19.5" customHeight="1">
      <c r="P20" s="171"/>
    </row>
    <row r="21" ht="19.5" customHeight="1">
      <c r="P21" s="171"/>
    </row>
    <row r="22" ht="19.5" customHeight="1">
      <c r="P22" s="171"/>
    </row>
    <row r="23" ht="19.5" customHeight="1">
      <c r="P23" s="171"/>
    </row>
    <row r="24" ht="19.5" customHeight="1">
      <c r="P24" s="171"/>
    </row>
    <row r="25" ht="19.5" customHeight="1">
      <c r="P25" s="171"/>
    </row>
    <row r="26" ht="19.5" customHeight="1">
      <c r="P26" s="171"/>
    </row>
    <row r="27" ht="19.5" customHeight="1">
      <c r="P27" s="171"/>
    </row>
    <row r="28" ht="19.5" customHeight="1">
      <c r="P28" s="171"/>
    </row>
    <row r="29" spans="1:16" ht="19.5" customHeight="1">
      <c r="A29" s="166"/>
      <c r="B29" s="166"/>
      <c r="C29" s="166"/>
      <c r="F29" s="166"/>
      <c r="G29" s="166"/>
      <c r="H29" s="166"/>
      <c r="I29" s="166"/>
      <c r="P29" s="171"/>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5"/>
  </sheetPr>
  <dimension ref="A1:Y48"/>
  <sheetViews>
    <sheetView zoomScalePageLayoutView="0" workbookViewId="0" topLeftCell="B40">
      <selection activeCell="AE14" sqref="AE14"/>
    </sheetView>
  </sheetViews>
  <sheetFormatPr defaultColWidth="7.00390625" defaultRowHeight="15"/>
  <cols>
    <col min="1" max="1" width="14.421875" style="170" customWidth="1"/>
    <col min="2" max="2" width="46.57421875" style="168" customWidth="1"/>
    <col min="3" max="3" width="13.00390625" style="300" customWidth="1"/>
    <col min="4" max="4" width="10.421875" style="168" hidden="1" customWidth="1"/>
    <col min="5" max="5" width="9.57421875" style="166" hidden="1" customWidth="1"/>
    <col min="6" max="6" width="8.140625" style="166" hidden="1" customWidth="1"/>
    <col min="7" max="7" width="9.57421875" style="23" hidden="1" customWidth="1"/>
    <col min="8" max="8" width="17.421875" style="23" hidden="1" customWidth="1"/>
    <col min="9" max="9" width="12.421875" style="24" hidden="1" customWidth="1"/>
    <col min="10" max="10" width="7.00390625" style="167" hidden="1" customWidth="1"/>
    <col min="11" max="12" width="7.00390625" style="166" hidden="1" customWidth="1"/>
    <col min="13" max="13" width="13.8515625" style="166" hidden="1" customWidth="1"/>
    <col min="14" max="14" width="7.8515625" style="166" hidden="1" customWidth="1"/>
    <col min="15" max="15" width="9.421875" style="166" hidden="1" customWidth="1"/>
    <col min="16" max="16" width="6.8515625" style="166" hidden="1" customWidth="1"/>
    <col min="17" max="17" width="9.00390625" style="166" hidden="1" customWidth="1"/>
    <col min="18" max="18" width="5.8515625" style="166" hidden="1" customWidth="1"/>
    <col min="19" max="19" width="5.28125" style="166" hidden="1" customWidth="1"/>
    <col min="20" max="20" width="6.421875" style="166" hidden="1" customWidth="1"/>
    <col min="21" max="22" width="7.00390625" style="166" hidden="1" customWidth="1"/>
    <col min="23" max="23" width="10.57421875" style="166" hidden="1" customWidth="1"/>
    <col min="24" max="24" width="10.421875" style="166" hidden="1" customWidth="1"/>
    <col min="25" max="25" width="7.00390625" style="166" hidden="1" customWidth="1"/>
    <col min="26" max="16384" width="7.00390625" style="166" customWidth="1"/>
  </cols>
  <sheetData>
    <row r="1" spans="1:2" ht="20.25" customHeight="1">
      <c r="A1" s="21" t="s">
        <v>270</v>
      </c>
      <c r="B1" s="168" t="s">
        <v>1148</v>
      </c>
    </row>
    <row r="2" spans="1:9" ht="22.5">
      <c r="A2" s="408" t="s">
        <v>269</v>
      </c>
      <c r="B2" s="410"/>
      <c r="C2" s="409"/>
      <c r="G2" s="166"/>
      <c r="H2" s="166"/>
      <c r="I2" s="166"/>
    </row>
    <row r="3" spans="1:13" s="168" customFormat="1" ht="15">
      <c r="A3" s="170"/>
      <c r="C3" s="301" t="s">
        <v>192</v>
      </c>
      <c r="E3" s="168">
        <v>12.11</v>
      </c>
      <c r="G3" s="168">
        <v>12.22</v>
      </c>
      <c r="J3" s="169"/>
      <c r="M3" s="168">
        <v>1.2</v>
      </c>
    </row>
    <row r="4" spans="1:15" s="187" customFormat="1" ht="22.5" customHeight="1">
      <c r="A4" s="181" t="s">
        <v>11</v>
      </c>
      <c r="B4" s="190" t="s">
        <v>12</v>
      </c>
      <c r="C4" s="189" t="s">
        <v>268</v>
      </c>
      <c r="G4" s="19" t="s">
        <v>11</v>
      </c>
      <c r="H4" s="19" t="s">
        <v>10</v>
      </c>
      <c r="I4" s="19" t="s">
        <v>9</v>
      </c>
      <c r="J4" s="188"/>
      <c r="M4" s="19" t="s">
        <v>11</v>
      </c>
      <c r="N4" s="20" t="s">
        <v>10</v>
      </c>
      <c r="O4" s="19" t="s">
        <v>9</v>
      </c>
    </row>
    <row r="5" spans="1:15" s="187" customFormat="1" ht="22.5" customHeight="1">
      <c r="A5" s="225" t="s">
        <v>267</v>
      </c>
      <c r="B5" s="202" t="s">
        <v>266</v>
      </c>
      <c r="C5" s="201">
        <f>SUM(C6,C9)</f>
        <v>1</v>
      </c>
      <c r="G5" s="19"/>
      <c r="H5" s="19"/>
      <c r="I5" s="19"/>
      <c r="J5" s="188"/>
      <c r="M5" s="19"/>
      <c r="N5" s="20"/>
      <c r="O5" s="19"/>
    </row>
    <row r="6" spans="1:15" s="187" customFormat="1" ht="32.25" customHeight="1">
      <c r="A6" s="223" t="s">
        <v>265</v>
      </c>
      <c r="B6" s="226" t="s">
        <v>264</v>
      </c>
      <c r="C6" s="201">
        <f>SUM(C7:C8)</f>
        <v>1</v>
      </c>
      <c r="G6" s="19"/>
      <c r="H6" s="19"/>
      <c r="I6" s="19"/>
      <c r="J6" s="188"/>
      <c r="M6" s="19"/>
      <c r="N6" s="20"/>
      <c r="O6" s="19"/>
    </row>
    <row r="7" spans="1:15" s="187" customFormat="1" ht="32.25" customHeight="1">
      <c r="A7" s="223" t="s">
        <v>263</v>
      </c>
      <c r="B7" s="226" t="s">
        <v>262</v>
      </c>
      <c r="C7" s="201">
        <v>1</v>
      </c>
      <c r="G7" s="19"/>
      <c r="H7" s="19"/>
      <c r="I7" s="19"/>
      <c r="J7" s="188"/>
      <c r="M7" s="19"/>
      <c r="N7" s="20"/>
      <c r="O7" s="19"/>
    </row>
    <row r="8" spans="1:15" s="187" customFormat="1" ht="22.5" customHeight="1">
      <c r="A8" s="223" t="s">
        <v>261</v>
      </c>
      <c r="B8" s="202" t="s">
        <v>260</v>
      </c>
      <c r="C8" s="201"/>
      <c r="G8" s="19"/>
      <c r="H8" s="19"/>
      <c r="I8" s="19"/>
      <c r="J8" s="188"/>
      <c r="M8" s="19"/>
      <c r="N8" s="20"/>
      <c r="O8" s="19"/>
    </row>
    <row r="9" spans="1:15" s="187" customFormat="1" ht="22.5" customHeight="1">
      <c r="A9" s="223" t="s">
        <v>259</v>
      </c>
      <c r="B9" s="202" t="s">
        <v>258</v>
      </c>
      <c r="C9" s="201"/>
      <c r="G9" s="19"/>
      <c r="H9" s="19"/>
      <c r="I9" s="19"/>
      <c r="J9" s="188"/>
      <c r="M9" s="19"/>
      <c r="N9" s="20"/>
      <c r="O9" s="19"/>
    </row>
    <row r="10" spans="1:15" s="187" customFormat="1" ht="22.5" customHeight="1">
      <c r="A10" s="223" t="s">
        <v>257</v>
      </c>
      <c r="B10" s="202" t="s">
        <v>256</v>
      </c>
      <c r="C10" s="201"/>
      <c r="G10" s="19"/>
      <c r="H10" s="19"/>
      <c r="I10" s="19"/>
      <c r="J10" s="188"/>
      <c r="M10" s="19"/>
      <c r="N10" s="20"/>
      <c r="O10" s="19"/>
    </row>
    <row r="11" spans="1:15" s="187" customFormat="1" ht="22.5" customHeight="1">
      <c r="A11" s="225" t="s">
        <v>255</v>
      </c>
      <c r="B11" s="202" t="s">
        <v>254</v>
      </c>
      <c r="C11" s="201">
        <f>SUM(C12,C15)</f>
        <v>642</v>
      </c>
      <c r="G11" s="19"/>
      <c r="H11" s="19"/>
      <c r="I11" s="19"/>
      <c r="J11" s="188"/>
      <c r="M11" s="19"/>
      <c r="N11" s="20"/>
      <c r="O11" s="19"/>
    </row>
    <row r="12" spans="1:15" s="187" customFormat="1" ht="22.5" customHeight="1">
      <c r="A12" s="223" t="s">
        <v>253</v>
      </c>
      <c r="B12" s="224" t="s">
        <v>204</v>
      </c>
      <c r="C12" s="201">
        <f>SUM(C13:C14)</f>
        <v>586</v>
      </c>
      <c r="G12" s="19"/>
      <c r="H12" s="19"/>
      <c r="I12" s="19"/>
      <c r="J12" s="188"/>
      <c r="M12" s="19"/>
      <c r="N12" s="20"/>
      <c r="O12" s="19"/>
    </row>
    <row r="13" spans="1:15" s="187" customFormat="1" ht="22.5" customHeight="1">
      <c r="A13" s="223" t="s">
        <v>252</v>
      </c>
      <c r="B13" s="224" t="s">
        <v>205</v>
      </c>
      <c r="C13" s="201">
        <v>521</v>
      </c>
      <c r="G13" s="19"/>
      <c r="H13" s="19"/>
      <c r="I13" s="19"/>
      <c r="J13" s="188"/>
      <c r="M13" s="19"/>
      <c r="N13" s="20"/>
      <c r="O13" s="19"/>
    </row>
    <row r="14" spans="1:15" s="187" customFormat="1" ht="22.5" customHeight="1">
      <c r="A14" s="223" t="s">
        <v>687</v>
      </c>
      <c r="B14" s="224" t="s">
        <v>686</v>
      </c>
      <c r="C14" s="201">
        <v>65</v>
      </c>
      <c r="G14" s="19"/>
      <c r="H14" s="19"/>
      <c r="I14" s="19"/>
      <c r="J14" s="188"/>
      <c r="M14" s="19"/>
      <c r="N14" s="20"/>
      <c r="O14" s="19"/>
    </row>
    <row r="15" spans="1:15" s="187" customFormat="1" ht="22.5" customHeight="1">
      <c r="A15" s="223" t="s">
        <v>251</v>
      </c>
      <c r="B15" s="224" t="s">
        <v>807</v>
      </c>
      <c r="C15" s="201">
        <f>SUM(C16:C17)</f>
        <v>56</v>
      </c>
      <c r="G15" s="19"/>
      <c r="H15" s="19"/>
      <c r="I15" s="19"/>
      <c r="J15" s="188"/>
      <c r="M15" s="19"/>
      <c r="N15" s="20"/>
      <c r="O15" s="19"/>
    </row>
    <row r="16" spans="1:15" s="187" customFormat="1" ht="22.5" customHeight="1">
      <c r="A16" s="223" t="s">
        <v>688</v>
      </c>
      <c r="B16" s="219" t="s">
        <v>808</v>
      </c>
      <c r="C16" s="201">
        <v>19</v>
      </c>
      <c r="G16" s="19"/>
      <c r="H16" s="19"/>
      <c r="I16" s="19"/>
      <c r="J16" s="188"/>
      <c r="M16" s="19"/>
      <c r="N16" s="20"/>
      <c r="O16" s="19"/>
    </row>
    <row r="17" spans="1:15" s="187" customFormat="1" ht="22.5" customHeight="1">
      <c r="A17" s="223"/>
      <c r="B17" s="219" t="s">
        <v>809</v>
      </c>
      <c r="C17" s="201">
        <v>37</v>
      </c>
      <c r="G17" s="19"/>
      <c r="H17" s="19"/>
      <c r="I17" s="19"/>
      <c r="J17" s="188"/>
      <c r="M17" s="19"/>
      <c r="N17" s="20"/>
      <c r="O17" s="19"/>
    </row>
    <row r="18" spans="1:25" s="170" customFormat="1" ht="22.5" customHeight="1">
      <c r="A18" s="218">
        <v>212</v>
      </c>
      <c r="B18" s="156" t="s">
        <v>206</v>
      </c>
      <c r="C18" s="160">
        <f>SUM(C19,C25,C28,C30)</f>
        <v>85396</v>
      </c>
      <c r="D18" s="170">
        <v>105429</v>
      </c>
      <c r="E18" s="170">
        <v>595734.14</v>
      </c>
      <c r="F18" s="170">
        <f>104401+13602</f>
        <v>118003</v>
      </c>
      <c r="G18" s="48" t="s">
        <v>8</v>
      </c>
      <c r="H18" s="48" t="s">
        <v>23</v>
      </c>
      <c r="I18" s="48">
        <v>596221.15</v>
      </c>
      <c r="J18" s="170">
        <f aca="true" t="shared" si="0" ref="J18:J24">G18-A18</f>
        <v>-11</v>
      </c>
      <c r="K18" s="170">
        <f aca="true" t="shared" si="1" ref="K18:K24">I18-C18</f>
        <v>510825.15</v>
      </c>
      <c r="L18" s="170">
        <v>75943</v>
      </c>
      <c r="M18" s="48" t="s">
        <v>8</v>
      </c>
      <c r="N18" s="48" t="s">
        <v>23</v>
      </c>
      <c r="O18" s="48">
        <v>643048.95</v>
      </c>
      <c r="P18" s="170">
        <f aca="true" t="shared" si="2" ref="P18:P24">M18-A18</f>
        <v>-11</v>
      </c>
      <c r="Q18" s="170">
        <f aca="true" t="shared" si="3" ref="Q18:Q24">O18-C18</f>
        <v>557652.95</v>
      </c>
      <c r="S18" s="170">
        <v>717759</v>
      </c>
      <c r="U18" s="49" t="s">
        <v>8</v>
      </c>
      <c r="V18" s="49" t="s">
        <v>23</v>
      </c>
      <c r="W18" s="49">
        <v>659380.53</v>
      </c>
      <c r="X18" s="170">
        <f aca="true" t="shared" si="4" ref="X18:X26">C18-W18</f>
        <v>-573984.53</v>
      </c>
      <c r="Y18" s="170">
        <f aca="true" t="shared" si="5" ref="Y18:Y26">U18-A18</f>
        <v>-11</v>
      </c>
    </row>
    <row r="19" spans="1:25" s="186" customFormat="1" ht="22.5" customHeight="1">
      <c r="A19" s="217" t="s">
        <v>171</v>
      </c>
      <c r="B19" s="222" t="s">
        <v>689</v>
      </c>
      <c r="C19" s="160">
        <f>SUM(C20:C24)</f>
        <v>77433</v>
      </c>
      <c r="E19" s="186">
        <v>7616.62</v>
      </c>
      <c r="G19" s="51" t="s">
        <v>7</v>
      </c>
      <c r="H19" s="51" t="s">
        <v>24</v>
      </c>
      <c r="I19" s="51">
        <v>7616.62</v>
      </c>
      <c r="J19" s="186">
        <f t="shared" si="0"/>
        <v>-1107</v>
      </c>
      <c r="K19" s="186">
        <f t="shared" si="1"/>
        <v>-69816.38</v>
      </c>
      <c r="M19" s="51" t="s">
        <v>7</v>
      </c>
      <c r="N19" s="51" t="s">
        <v>24</v>
      </c>
      <c r="O19" s="51">
        <v>7749.58</v>
      </c>
      <c r="P19" s="186">
        <f t="shared" si="2"/>
        <v>-1107</v>
      </c>
      <c r="Q19" s="186">
        <f t="shared" si="3"/>
        <v>-69683.42</v>
      </c>
      <c r="U19" s="52" t="s">
        <v>7</v>
      </c>
      <c r="V19" s="52" t="s">
        <v>24</v>
      </c>
      <c r="W19" s="52">
        <v>8475.47</v>
      </c>
      <c r="X19" s="186">
        <f t="shared" si="4"/>
        <v>68957.53</v>
      </c>
      <c r="Y19" s="186">
        <f t="shared" si="5"/>
        <v>-1107</v>
      </c>
    </row>
    <row r="20" spans="1:25" s="185" customFormat="1" ht="22.5" customHeight="1">
      <c r="A20" s="217" t="s">
        <v>172</v>
      </c>
      <c r="B20" s="157" t="s">
        <v>173</v>
      </c>
      <c r="C20" s="302">
        <v>48069</v>
      </c>
      <c r="E20" s="185">
        <v>3922.87</v>
      </c>
      <c r="G20" s="55" t="s">
        <v>6</v>
      </c>
      <c r="H20" s="55" t="s">
        <v>25</v>
      </c>
      <c r="I20" s="55">
        <v>3922.87</v>
      </c>
      <c r="J20" s="185">
        <f t="shared" si="0"/>
        <v>-110700</v>
      </c>
      <c r="K20" s="185">
        <f t="shared" si="1"/>
        <v>-44146.13</v>
      </c>
      <c r="L20" s="185">
        <v>750</v>
      </c>
      <c r="M20" s="55" t="s">
        <v>6</v>
      </c>
      <c r="N20" s="55" t="s">
        <v>25</v>
      </c>
      <c r="O20" s="55">
        <v>4041.81</v>
      </c>
      <c r="P20" s="185">
        <f t="shared" si="2"/>
        <v>-110700</v>
      </c>
      <c r="Q20" s="185">
        <f t="shared" si="3"/>
        <v>-44027.19</v>
      </c>
      <c r="U20" s="56" t="s">
        <v>6</v>
      </c>
      <c r="V20" s="56" t="s">
        <v>25</v>
      </c>
      <c r="W20" s="56">
        <v>4680.94</v>
      </c>
      <c r="X20" s="185">
        <f t="shared" si="4"/>
        <v>43388.06</v>
      </c>
      <c r="Y20" s="185">
        <f t="shared" si="5"/>
        <v>-110700</v>
      </c>
    </row>
    <row r="21" spans="1:25" s="168" customFormat="1" ht="22.5" customHeight="1">
      <c r="A21" s="221" t="s">
        <v>174</v>
      </c>
      <c r="B21" s="157" t="s">
        <v>175</v>
      </c>
      <c r="C21" s="302">
        <v>13640</v>
      </c>
      <c r="D21" s="176"/>
      <c r="E21" s="176">
        <v>135.6</v>
      </c>
      <c r="G21" s="34" t="s">
        <v>5</v>
      </c>
      <c r="H21" s="34" t="s">
        <v>26</v>
      </c>
      <c r="I21" s="35">
        <v>135.6</v>
      </c>
      <c r="J21" s="169">
        <f t="shared" si="0"/>
        <v>-110603</v>
      </c>
      <c r="K21" s="175">
        <f t="shared" si="1"/>
        <v>-13504.4</v>
      </c>
      <c r="L21" s="175"/>
      <c r="M21" s="34" t="s">
        <v>5</v>
      </c>
      <c r="N21" s="34" t="s">
        <v>26</v>
      </c>
      <c r="O21" s="35">
        <v>135.6</v>
      </c>
      <c r="P21" s="169">
        <f t="shared" si="2"/>
        <v>-110603</v>
      </c>
      <c r="Q21" s="175">
        <f t="shared" si="3"/>
        <v>-13504.4</v>
      </c>
      <c r="U21" s="36" t="s">
        <v>5</v>
      </c>
      <c r="V21" s="36" t="s">
        <v>26</v>
      </c>
      <c r="W21" s="37">
        <v>135.6</v>
      </c>
      <c r="X21" s="168">
        <f t="shared" si="4"/>
        <v>13504.4</v>
      </c>
      <c r="Y21" s="168">
        <f t="shared" si="5"/>
        <v>-110603</v>
      </c>
    </row>
    <row r="22" spans="1:25" s="168" customFormat="1" ht="22.5" customHeight="1">
      <c r="A22" s="221" t="s">
        <v>176</v>
      </c>
      <c r="B22" s="157" t="s">
        <v>177</v>
      </c>
      <c r="C22" s="302">
        <v>10426</v>
      </c>
      <c r="D22" s="175">
        <v>105429</v>
      </c>
      <c r="E22" s="179">
        <v>595734.14</v>
      </c>
      <c r="F22" s="168">
        <f>104401+13602</f>
        <v>118003</v>
      </c>
      <c r="G22" s="34" t="s">
        <v>8</v>
      </c>
      <c r="H22" s="34" t="s">
        <v>23</v>
      </c>
      <c r="I22" s="35">
        <v>596221.15</v>
      </c>
      <c r="J22" s="169">
        <f t="shared" si="0"/>
        <v>-2020602</v>
      </c>
      <c r="K22" s="175">
        <f t="shared" si="1"/>
        <v>585795.15</v>
      </c>
      <c r="L22" s="175">
        <v>75943</v>
      </c>
      <c r="M22" s="34" t="s">
        <v>8</v>
      </c>
      <c r="N22" s="34" t="s">
        <v>23</v>
      </c>
      <c r="O22" s="35">
        <v>643048.95</v>
      </c>
      <c r="P22" s="169">
        <f t="shared" si="2"/>
        <v>-2020602</v>
      </c>
      <c r="Q22" s="175">
        <f t="shared" si="3"/>
        <v>632622.95</v>
      </c>
      <c r="S22" s="168">
        <v>717759</v>
      </c>
      <c r="U22" s="36" t="s">
        <v>8</v>
      </c>
      <c r="V22" s="36" t="s">
        <v>23</v>
      </c>
      <c r="W22" s="37">
        <v>659380.53</v>
      </c>
      <c r="X22" s="168">
        <f t="shared" si="4"/>
        <v>-648954.53</v>
      </c>
      <c r="Y22" s="168">
        <f t="shared" si="5"/>
        <v>-2020602</v>
      </c>
    </row>
    <row r="23" spans="1:25" s="168" customFormat="1" ht="22.5" customHeight="1">
      <c r="A23" s="221" t="s">
        <v>178</v>
      </c>
      <c r="B23" s="157" t="s">
        <v>179</v>
      </c>
      <c r="C23" s="302">
        <v>3298</v>
      </c>
      <c r="D23" s="175"/>
      <c r="E23" s="175">
        <v>7616.62</v>
      </c>
      <c r="G23" s="34" t="s">
        <v>7</v>
      </c>
      <c r="H23" s="34" t="s">
        <v>24</v>
      </c>
      <c r="I23" s="35">
        <v>7616.62</v>
      </c>
      <c r="J23" s="169">
        <f t="shared" si="0"/>
        <v>-2100703</v>
      </c>
      <c r="K23" s="175">
        <f t="shared" si="1"/>
        <v>4318.62</v>
      </c>
      <c r="L23" s="175"/>
      <c r="M23" s="34" t="s">
        <v>7</v>
      </c>
      <c r="N23" s="34" t="s">
        <v>24</v>
      </c>
      <c r="O23" s="35">
        <v>7749.58</v>
      </c>
      <c r="P23" s="169">
        <f t="shared" si="2"/>
        <v>-2100703</v>
      </c>
      <c r="Q23" s="175">
        <f t="shared" si="3"/>
        <v>4451.58</v>
      </c>
      <c r="U23" s="36" t="s">
        <v>7</v>
      </c>
      <c r="V23" s="36" t="s">
        <v>24</v>
      </c>
      <c r="W23" s="37">
        <v>8475.47</v>
      </c>
      <c r="X23" s="168">
        <f t="shared" si="4"/>
        <v>-5177.469999999999</v>
      </c>
      <c r="Y23" s="168">
        <f t="shared" si="5"/>
        <v>-2100703</v>
      </c>
    </row>
    <row r="24" spans="1:25" s="168" customFormat="1" ht="22.5" customHeight="1">
      <c r="A24" s="221" t="s">
        <v>180</v>
      </c>
      <c r="B24" s="157" t="s">
        <v>810</v>
      </c>
      <c r="C24" s="302">
        <v>2000</v>
      </c>
      <c r="D24" s="175"/>
      <c r="E24" s="175">
        <v>3922.87</v>
      </c>
      <c r="G24" s="34" t="s">
        <v>6</v>
      </c>
      <c r="H24" s="34" t="s">
        <v>25</v>
      </c>
      <c r="I24" s="35">
        <v>3922.87</v>
      </c>
      <c r="J24" s="169">
        <f t="shared" si="0"/>
        <v>-110705</v>
      </c>
      <c r="K24" s="175">
        <f t="shared" si="1"/>
        <v>1922.87</v>
      </c>
      <c r="L24" s="175">
        <v>750</v>
      </c>
      <c r="M24" s="34" t="s">
        <v>6</v>
      </c>
      <c r="N24" s="34" t="s">
        <v>25</v>
      </c>
      <c r="O24" s="35">
        <v>4041.81</v>
      </c>
      <c r="P24" s="169">
        <f t="shared" si="2"/>
        <v>-110705</v>
      </c>
      <c r="Q24" s="175">
        <f t="shared" si="3"/>
        <v>2041.81</v>
      </c>
      <c r="U24" s="36" t="s">
        <v>6</v>
      </c>
      <c r="V24" s="36" t="s">
        <v>25</v>
      </c>
      <c r="W24" s="37">
        <v>4680.94</v>
      </c>
      <c r="X24" s="168">
        <f t="shared" si="4"/>
        <v>-2680.9399999999996</v>
      </c>
      <c r="Y24" s="168">
        <f t="shared" si="5"/>
        <v>-110705</v>
      </c>
    </row>
    <row r="25" spans="1:25" ht="22.5" customHeight="1">
      <c r="A25" s="217" t="s">
        <v>181</v>
      </c>
      <c r="B25" s="156" t="s">
        <v>690</v>
      </c>
      <c r="C25" s="303">
        <f>SUM(C26)</f>
        <v>4661</v>
      </c>
      <c r="Q25" s="171"/>
      <c r="U25" s="41" t="s">
        <v>2</v>
      </c>
      <c r="V25" s="41" t="s">
        <v>199</v>
      </c>
      <c r="W25" s="42">
        <v>19998</v>
      </c>
      <c r="X25" s="166">
        <f t="shared" si="4"/>
        <v>-15337</v>
      </c>
      <c r="Y25" s="166">
        <f t="shared" si="5"/>
        <v>1993</v>
      </c>
    </row>
    <row r="26" spans="1:25" ht="22.5" customHeight="1">
      <c r="A26" s="217" t="s">
        <v>202</v>
      </c>
      <c r="B26" s="157" t="s">
        <v>691</v>
      </c>
      <c r="C26" s="160">
        <v>4661</v>
      </c>
      <c r="Q26" s="171"/>
      <c r="U26" s="41" t="s">
        <v>1</v>
      </c>
      <c r="V26" s="41" t="s">
        <v>198</v>
      </c>
      <c r="W26" s="42">
        <v>19998</v>
      </c>
      <c r="X26" s="166">
        <f t="shared" si="4"/>
        <v>-15337</v>
      </c>
      <c r="Y26" s="166">
        <f t="shared" si="5"/>
        <v>199299</v>
      </c>
    </row>
    <row r="27" spans="1:17" ht="22.5" customHeight="1">
      <c r="A27" s="217" t="s">
        <v>182</v>
      </c>
      <c r="B27" s="156" t="s">
        <v>183</v>
      </c>
      <c r="C27" s="160"/>
      <c r="Q27" s="171"/>
    </row>
    <row r="28" spans="1:17" ht="22.5" customHeight="1">
      <c r="A28" s="217" t="s">
        <v>184</v>
      </c>
      <c r="B28" s="156" t="s">
        <v>185</v>
      </c>
      <c r="C28" s="303">
        <f>SUM(C29)</f>
        <v>2913</v>
      </c>
      <c r="Q28" s="171"/>
    </row>
    <row r="29" spans="1:17" ht="22.5" customHeight="1">
      <c r="A29" s="217" t="s">
        <v>693</v>
      </c>
      <c r="B29" s="156" t="s">
        <v>692</v>
      </c>
      <c r="C29" s="160">
        <v>2913</v>
      </c>
      <c r="Q29" s="171"/>
    </row>
    <row r="30" spans="1:17" ht="22.5" customHeight="1">
      <c r="A30" s="221" t="s">
        <v>186</v>
      </c>
      <c r="B30" s="157" t="s">
        <v>187</v>
      </c>
      <c r="C30" s="160">
        <f>SUM(C31:C32)</f>
        <v>389</v>
      </c>
      <c r="Q30" s="171"/>
    </row>
    <row r="31" spans="1:17" ht="22.5" customHeight="1">
      <c r="A31" s="221" t="s">
        <v>188</v>
      </c>
      <c r="B31" s="157" t="s">
        <v>189</v>
      </c>
      <c r="C31" s="160">
        <v>358</v>
      </c>
      <c r="Q31" s="171"/>
    </row>
    <row r="32" spans="1:17" ht="22.5" customHeight="1">
      <c r="A32" s="220" t="s">
        <v>250</v>
      </c>
      <c r="B32" s="157" t="s">
        <v>249</v>
      </c>
      <c r="C32" s="160">
        <v>31</v>
      </c>
      <c r="Q32" s="171"/>
    </row>
    <row r="33" spans="1:17" ht="22.5" customHeight="1">
      <c r="A33" s="218" t="s">
        <v>248</v>
      </c>
      <c r="B33" s="158" t="s">
        <v>207</v>
      </c>
      <c r="C33" s="303">
        <f>SUM(C34)</f>
        <v>356</v>
      </c>
      <c r="Q33" s="171"/>
    </row>
    <row r="34" spans="1:17" ht="22.5" customHeight="1">
      <c r="A34" s="217" t="s">
        <v>190</v>
      </c>
      <c r="B34" s="157" t="s">
        <v>191</v>
      </c>
      <c r="C34" s="160">
        <f>SUM(C35:C37)</f>
        <v>356</v>
      </c>
      <c r="Q34" s="171"/>
    </row>
    <row r="35" spans="1:17" ht="22.5" customHeight="1">
      <c r="A35" s="217" t="s">
        <v>247</v>
      </c>
      <c r="B35" s="159" t="s">
        <v>246</v>
      </c>
      <c r="C35" s="160">
        <v>204</v>
      </c>
      <c r="Q35" s="171"/>
    </row>
    <row r="36" spans="1:17" ht="22.5" customHeight="1">
      <c r="A36" s="217" t="s">
        <v>695</v>
      </c>
      <c r="B36" s="159" t="s">
        <v>694</v>
      </c>
      <c r="C36" s="160">
        <v>79</v>
      </c>
      <c r="Q36" s="171"/>
    </row>
    <row r="37" spans="1:17" ht="22.5" customHeight="1">
      <c r="A37" s="217" t="s">
        <v>245</v>
      </c>
      <c r="B37" s="219" t="s">
        <v>208</v>
      </c>
      <c r="C37" s="160">
        <v>73</v>
      </c>
      <c r="Q37" s="171"/>
    </row>
    <row r="38" spans="1:17" ht="22.5" customHeight="1">
      <c r="A38" s="218" t="s">
        <v>244</v>
      </c>
      <c r="B38" s="158" t="s">
        <v>243</v>
      </c>
      <c r="C38" s="303">
        <f>SUM(C39)</f>
        <v>3272</v>
      </c>
      <c r="Q38" s="171"/>
    </row>
    <row r="39" spans="1:17" ht="22.5" customHeight="1">
      <c r="A39" s="217" t="s">
        <v>242</v>
      </c>
      <c r="B39" s="157" t="s">
        <v>241</v>
      </c>
      <c r="C39" s="160">
        <f>SUM(C40:C41)</f>
        <v>3272</v>
      </c>
      <c r="Q39" s="171"/>
    </row>
    <row r="40" spans="1:17" ht="22.5" customHeight="1">
      <c r="A40" s="217" t="s">
        <v>240</v>
      </c>
      <c r="B40" s="157" t="s">
        <v>239</v>
      </c>
      <c r="C40" s="160">
        <v>1512</v>
      </c>
      <c r="Q40" s="171"/>
    </row>
    <row r="41" spans="1:17" ht="22.5" customHeight="1">
      <c r="A41" s="217"/>
      <c r="B41" s="157" t="s">
        <v>696</v>
      </c>
      <c r="C41" s="160">
        <v>1760</v>
      </c>
      <c r="Q41" s="171"/>
    </row>
    <row r="42" spans="1:17" ht="22.5" customHeight="1">
      <c r="A42" s="218" t="s">
        <v>238</v>
      </c>
      <c r="B42" s="157" t="s">
        <v>811</v>
      </c>
      <c r="C42" s="160">
        <f>SUM(C43)</f>
        <v>5053</v>
      </c>
      <c r="Q42" s="171"/>
    </row>
    <row r="43" spans="1:17" ht="22.5" customHeight="1">
      <c r="A43" s="217" t="s">
        <v>237</v>
      </c>
      <c r="B43" s="157" t="s">
        <v>812</v>
      </c>
      <c r="C43" s="160">
        <f>SUM(C44:C46)</f>
        <v>5053</v>
      </c>
      <c r="Q43" s="171"/>
    </row>
    <row r="44" spans="1:17" ht="22.5" customHeight="1">
      <c r="A44" s="217"/>
      <c r="B44" s="157" t="s">
        <v>813</v>
      </c>
      <c r="C44" s="160">
        <v>344</v>
      </c>
      <c r="Q44" s="171"/>
    </row>
    <row r="45" spans="1:17" ht="22.5" customHeight="1">
      <c r="A45" s="217"/>
      <c r="B45" s="157" t="s">
        <v>814</v>
      </c>
      <c r="C45" s="160">
        <v>254</v>
      </c>
      <c r="Q45" s="171"/>
    </row>
    <row r="46" spans="1:17" ht="22.5" customHeight="1">
      <c r="A46" s="217" t="s">
        <v>236</v>
      </c>
      <c r="B46" s="157" t="s">
        <v>815</v>
      </c>
      <c r="C46" s="160">
        <v>4455</v>
      </c>
      <c r="Q46" s="171"/>
    </row>
    <row r="47" spans="1:17" ht="23.25" customHeight="1">
      <c r="A47" s="411" t="s">
        <v>235</v>
      </c>
      <c r="B47" s="412"/>
      <c r="C47" s="183">
        <f>SUM(C18+C33+C38+C5+C11+C42)</f>
        <v>94720</v>
      </c>
      <c r="Q47" s="171"/>
    </row>
    <row r="48" ht="19.5" customHeight="1">
      <c r="Q48" s="171"/>
    </row>
  </sheetData>
  <sheetProtection/>
  <mergeCells count="2">
    <mergeCell ref="A2:C2"/>
    <mergeCell ref="A47:B47"/>
  </mergeCells>
  <printOptions horizontalCentered="1"/>
  <pageMargins left="0.7480314960629921" right="0.7480314960629921" top="0.984251968503937" bottom="0.984251968503937" header="0.5118110236220472" footer="0.5118110236220472"/>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X28"/>
  <sheetViews>
    <sheetView zoomScalePageLayoutView="0" workbookViewId="0" topLeftCell="A1">
      <selection activeCell="AD6" sqref="AD6"/>
    </sheetView>
  </sheetViews>
  <sheetFormatPr defaultColWidth="7.00390625" defaultRowHeight="15"/>
  <cols>
    <col min="1" max="2" width="37.00390625" style="170" customWidth="1"/>
    <col min="3" max="3" width="10.421875" style="168" hidden="1" customWidth="1"/>
    <col min="4" max="4" width="9.57421875" style="166" hidden="1" customWidth="1"/>
    <col min="5" max="5" width="8.140625" style="166" hidden="1" customWidth="1"/>
    <col min="6" max="6" width="9.57421875" style="23" hidden="1" customWidth="1"/>
    <col min="7" max="7" width="17.421875" style="23" hidden="1" customWidth="1"/>
    <col min="8" max="8" width="12.421875" style="24" hidden="1" customWidth="1"/>
    <col min="9" max="9" width="7.00390625" style="167" hidden="1" customWidth="1"/>
    <col min="10" max="11" width="7.00390625" style="166" hidden="1" customWidth="1"/>
    <col min="12" max="12" width="13.8515625" style="166" hidden="1" customWidth="1"/>
    <col min="13" max="13" width="7.8515625" style="166" hidden="1" customWidth="1"/>
    <col min="14" max="14" width="9.421875" style="166" hidden="1" customWidth="1"/>
    <col min="15" max="15" width="6.8515625" style="166" hidden="1" customWidth="1"/>
    <col min="16" max="16" width="9.00390625" style="166" hidden="1" customWidth="1"/>
    <col min="17" max="17" width="5.8515625" style="166" hidden="1" customWidth="1"/>
    <col min="18" max="18" width="5.28125" style="166" hidden="1" customWidth="1"/>
    <col min="19" max="19" width="6.421875" style="166" hidden="1" customWidth="1"/>
    <col min="20" max="21" width="7.00390625" style="166" hidden="1" customWidth="1"/>
    <col min="22" max="22" width="10.57421875" style="166" hidden="1" customWidth="1"/>
    <col min="23" max="23" width="10.421875" style="166" hidden="1" customWidth="1"/>
    <col min="24" max="24" width="7.00390625" style="166" hidden="1" customWidth="1"/>
    <col min="25" max="16384" width="7.00390625" style="166" customWidth="1"/>
  </cols>
  <sheetData>
    <row r="1" spans="1:2" ht="21.75" customHeight="1">
      <c r="A1" s="21" t="s">
        <v>1202</v>
      </c>
      <c r="B1" s="21"/>
    </row>
    <row r="2" spans="1:8" ht="51.75" customHeight="1">
      <c r="A2" s="413" t="s">
        <v>203</v>
      </c>
      <c r="B2" s="414"/>
      <c r="F2" s="166"/>
      <c r="G2" s="166"/>
      <c r="H2" s="166"/>
    </row>
    <row r="3" spans="2:12" ht="15">
      <c r="B3" s="199" t="s">
        <v>41</v>
      </c>
      <c r="D3" s="166">
        <v>12.11</v>
      </c>
      <c r="F3" s="166">
        <v>12.22</v>
      </c>
      <c r="G3" s="166"/>
      <c r="H3" s="166"/>
      <c r="L3" s="166">
        <v>1.2</v>
      </c>
    </row>
    <row r="4" spans="1:14" s="196" customFormat="1" ht="39.75" customHeight="1">
      <c r="A4" s="181" t="s">
        <v>77</v>
      </c>
      <c r="B4" s="181" t="s">
        <v>35</v>
      </c>
      <c r="C4" s="198"/>
      <c r="F4" s="76" t="s">
        <v>42</v>
      </c>
      <c r="G4" s="76" t="s">
        <v>43</v>
      </c>
      <c r="H4" s="76" t="s">
        <v>44</v>
      </c>
      <c r="I4" s="197"/>
      <c r="L4" s="76" t="s">
        <v>42</v>
      </c>
      <c r="M4" s="78" t="s">
        <v>43</v>
      </c>
      <c r="N4" s="76" t="s">
        <v>44</v>
      </c>
    </row>
    <row r="5" spans="1:24" ht="39.75" customHeight="1">
      <c r="A5" s="228"/>
      <c r="B5" s="192"/>
      <c r="C5" s="175">
        <v>105429</v>
      </c>
      <c r="D5" s="195">
        <v>595734.14</v>
      </c>
      <c r="E5" s="166">
        <f>104401+13602</f>
        <v>118003</v>
      </c>
      <c r="F5" s="23" t="s">
        <v>8</v>
      </c>
      <c r="G5" s="23" t="s">
        <v>45</v>
      </c>
      <c r="H5" s="24">
        <v>596221.15</v>
      </c>
      <c r="I5" s="167">
        <f>F5-A5</f>
        <v>201</v>
      </c>
      <c r="J5" s="171" t="e">
        <f>H5-#REF!</f>
        <v>#REF!</v>
      </c>
      <c r="K5" s="171">
        <v>75943</v>
      </c>
      <c r="L5" s="23" t="s">
        <v>8</v>
      </c>
      <c r="M5" s="23" t="s">
        <v>45</v>
      </c>
      <c r="N5" s="24">
        <v>643048.95</v>
      </c>
      <c r="O5" s="167">
        <f>L5-A5</f>
        <v>201</v>
      </c>
      <c r="P5" s="171" t="e">
        <f>N5-#REF!</f>
        <v>#REF!</v>
      </c>
      <c r="R5" s="166">
        <v>717759</v>
      </c>
      <c r="T5" s="41" t="s">
        <v>8</v>
      </c>
      <c r="U5" s="41" t="s">
        <v>45</v>
      </c>
      <c r="V5" s="42">
        <v>659380.53</v>
      </c>
      <c r="W5" s="166" t="e">
        <f>#REF!-V5</f>
        <v>#REF!</v>
      </c>
      <c r="X5" s="166">
        <f>T5-A5</f>
        <v>201</v>
      </c>
    </row>
    <row r="6" spans="1:22" ht="39.75" customHeight="1">
      <c r="A6" s="194"/>
      <c r="B6" s="192"/>
      <c r="C6" s="175"/>
      <c r="D6" s="195"/>
      <c r="J6" s="171"/>
      <c r="K6" s="171"/>
      <c r="L6" s="23"/>
      <c r="M6" s="23"/>
      <c r="N6" s="24"/>
      <c r="O6" s="167"/>
      <c r="P6" s="171"/>
      <c r="T6" s="41"/>
      <c r="U6" s="41"/>
      <c r="V6" s="42"/>
    </row>
    <row r="7" spans="1:22" ht="39.75" customHeight="1">
      <c r="A7" s="194"/>
      <c r="B7" s="192"/>
      <c r="C7" s="175"/>
      <c r="D7" s="195"/>
      <c r="J7" s="171"/>
      <c r="K7" s="171"/>
      <c r="L7" s="23"/>
      <c r="M7" s="23"/>
      <c r="N7" s="24"/>
      <c r="O7" s="167"/>
      <c r="P7" s="171"/>
      <c r="T7" s="41"/>
      <c r="U7" s="41"/>
      <c r="V7" s="42"/>
    </row>
    <row r="8" spans="1:22" ht="39.75" customHeight="1">
      <c r="A8" s="194"/>
      <c r="B8" s="192"/>
      <c r="C8" s="175"/>
      <c r="D8" s="195"/>
      <c r="J8" s="171"/>
      <c r="K8" s="171"/>
      <c r="L8" s="23"/>
      <c r="M8" s="23"/>
      <c r="N8" s="24"/>
      <c r="O8" s="167"/>
      <c r="P8" s="171"/>
      <c r="T8" s="41"/>
      <c r="U8" s="41"/>
      <c r="V8" s="42"/>
    </row>
    <row r="9" spans="1:22" ht="39.75" customHeight="1">
      <c r="A9" s="194"/>
      <c r="B9" s="192"/>
      <c r="C9" s="175"/>
      <c r="D9" s="195"/>
      <c r="J9" s="171"/>
      <c r="K9" s="171"/>
      <c r="L9" s="23"/>
      <c r="M9" s="23"/>
      <c r="N9" s="24"/>
      <c r="O9" s="167"/>
      <c r="P9" s="171"/>
      <c r="T9" s="41"/>
      <c r="U9" s="41"/>
      <c r="V9" s="42"/>
    </row>
    <row r="10" spans="1:22" ht="39.75" customHeight="1">
      <c r="A10" s="194"/>
      <c r="B10" s="192"/>
      <c r="C10" s="175"/>
      <c r="D10" s="195"/>
      <c r="J10" s="171"/>
      <c r="K10" s="171"/>
      <c r="L10" s="23"/>
      <c r="M10" s="23"/>
      <c r="N10" s="24"/>
      <c r="O10" s="167"/>
      <c r="P10" s="171"/>
      <c r="T10" s="41"/>
      <c r="U10" s="41"/>
      <c r="V10" s="42"/>
    </row>
    <row r="11" spans="1:22" ht="39.75" customHeight="1">
      <c r="A11" s="194"/>
      <c r="B11" s="193"/>
      <c r="C11" s="175"/>
      <c r="D11" s="171"/>
      <c r="J11" s="171"/>
      <c r="K11" s="171"/>
      <c r="L11" s="23"/>
      <c r="M11" s="23"/>
      <c r="N11" s="24"/>
      <c r="O11" s="167"/>
      <c r="P11" s="171"/>
      <c r="T11" s="41"/>
      <c r="U11" s="41"/>
      <c r="V11" s="42"/>
    </row>
    <row r="12" spans="1:23" ht="39.75" customHeight="1">
      <c r="A12" s="184" t="s">
        <v>48</v>
      </c>
      <c r="B12" s="192"/>
      <c r="F12" s="81">
        <f>""</f>
      </c>
      <c r="G12" s="81">
        <f>""</f>
      </c>
      <c r="H12" s="81">
        <f>""</f>
      </c>
      <c r="L12" s="81">
        <f>""</f>
      </c>
      <c r="M12" s="82">
        <f>""</f>
      </c>
      <c r="N12" s="81">
        <f>""</f>
      </c>
      <c r="V12" s="191" t="e">
        <f>V13+#REF!+#REF!+#REF!+#REF!+#REF!+#REF!+#REF!+#REF!+#REF!+#REF!+#REF!+#REF!+#REF!+#REF!+#REF!+#REF!+#REF!+#REF!+#REF!+#REF!</f>
        <v>#REF!</v>
      </c>
      <c r="W12" s="191" t="e">
        <f>W13+#REF!+#REF!+#REF!+#REF!+#REF!+#REF!+#REF!+#REF!+#REF!+#REF!+#REF!+#REF!+#REF!+#REF!+#REF!+#REF!+#REF!+#REF!+#REF!+#REF!</f>
        <v>#REF!</v>
      </c>
    </row>
    <row r="13" spans="1:24" ht="19.5" customHeight="1">
      <c r="A13" s="438" t="s">
        <v>1203</v>
      </c>
      <c r="P13" s="171"/>
      <c r="T13" s="41" t="s">
        <v>3</v>
      </c>
      <c r="U13" s="41" t="s">
        <v>200</v>
      </c>
      <c r="V13" s="42">
        <v>19998</v>
      </c>
      <c r="W13" s="166" t="e">
        <f>#REF!-V13</f>
        <v>#REF!</v>
      </c>
      <c r="X13" s="166" t="e">
        <f>T13-A13</f>
        <v>#VALUE!</v>
      </c>
    </row>
    <row r="14" spans="16:24" ht="19.5" customHeight="1">
      <c r="P14" s="171"/>
      <c r="T14" s="41" t="s">
        <v>2</v>
      </c>
      <c r="U14" s="41" t="s">
        <v>199</v>
      </c>
      <c r="V14" s="42">
        <v>19998</v>
      </c>
      <c r="W14" s="166" t="e">
        <f>#REF!-V14</f>
        <v>#REF!</v>
      </c>
      <c r="X14" s="166">
        <f>T14-A14</f>
        <v>23203</v>
      </c>
    </row>
    <row r="15" spans="16:24" ht="19.5" customHeight="1">
      <c r="P15" s="171"/>
      <c r="T15" s="41" t="s">
        <v>1</v>
      </c>
      <c r="U15" s="41" t="s">
        <v>198</v>
      </c>
      <c r="V15" s="42">
        <v>19998</v>
      </c>
      <c r="W15" s="166" t="e">
        <f>#REF!-V15</f>
        <v>#REF!</v>
      </c>
      <c r="X15" s="166">
        <f>T15-A15</f>
        <v>2320301</v>
      </c>
    </row>
    <row r="16" ht="19.5" customHeight="1">
      <c r="P16" s="171"/>
    </row>
    <row r="17" spans="1:16" ht="19.5" customHeight="1">
      <c r="A17" s="166"/>
      <c r="B17" s="166"/>
      <c r="C17" s="166"/>
      <c r="F17" s="166"/>
      <c r="G17" s="166"/>
      <c r="H17" s="166"/>
      <c r="I17" s="166"/>
      <c r="P17" s="171"/>
    </row>
    <row r="18" spans="1:16" ht="19.5" customHeight="1">
      <c r="A18" s="166"/>
      <c r="B18" s="166"/>
      <c r="C18" s="166"/>
      <c r="F18" s="166"/>
      <c r="G18" s="166"/>
      <c r="H18" s="166"/>
      <c r="I18" s="166"/>
      <c r="P18" s="171"/>
    </row>
    <row r="19" spans="1:16" ht="19.5" customHeight="1">
      <c r="A19" s="166"/>
      <c r="B19" s="166"/>
      <c r="C19" s="166"/>
      <c r="F19" s="166"/>
      <c r="G19" s="166"/>
      <c r="H19" s="166"/>
      <c r="I19" s="166"/>
      <c r="P19" s="171"/>
    </row>
    <row r="20" spans="1:16" ht="19.5" customHeight="1">
      <c r="A20" s="166"/>
      <c r="B20" s="166"/>
      <c r="C20" s="166"/>
      <c r="F20" s="166"/>
      <c r="G20" s="166"/>
      <c r="H20" s="166"/>
      <c r="I20" s="166"/>
      <c r="P20" s="171"/>
    </row>
    <row r="21" spans="1:16" ht="19.5" customHeight="1">
      <c r="A21" s="166"/>
      <c r="B21" s="166"/>
      <c r="C21" s="166"/>
      <c r="F21" s="166"/>
      <c r="G21" s="166"/>
      <c r="H21" s="166"/>
      <c r="I21" s="166"/>
      <c r="P21" s="171"/>
    </row>
    <row r="22" spans="1:16" ht="19.5" customHeight="1">
      <c r="A22" s="166"/>
      <c r="B22" s="166"/>
      <c r="C22" s="166"/>
      <c r="F22" s="166"/>
      <c r="G22" s="166"/>
      <c r="H22" s="166"/>
      <c r="I22" s="166"/>
      <c r="P22" s="171"/>
    </row>
    <row r="23" spans="1:16" ht="19.5" customHeight="1">
      <c r="A23" s="166"/>
      <c r="B23" s="166"/>
      <c r="C23" s="166"/>
      <c r="F23" s="166"/>
      <c r="G23" s="166"/>
      <c r="H23" s="166"/>
      <c r="I23" s="166"/>
      <c r="P23" s="171"/>
    </row>
    <row r="24" spans="1:16" ht="19.5" customHeight="1">
      <c r="A24" s="166"/>
      <c r="B24" s="166"/>
      <c r="C24" s="166"/>
      <c r="F24" s="166"/>
      <c r="G24" s="166"/>
      <c r="H24" s="166"/>
      <c r="I24" s="166"/>
      <c r="P24" s="171"/>
    </row>
    <row r="25" spans="1:16" ht="19.5" customHeight="1">
      <c r="A25" s="166"/>
      <c r="B25" s="166"/>
      <c r="C25" s="166"/>
      <c r="F25" s="166"/>
      <c r="G25" s="166"/>
      <c r="H25" s="166"/>
      <c r="I25" s="166"/>
      <c r="P25" s="171"/>
    </row>
    <row r="26" spans="1:16" ht="19.5" customHeight="1">
      <c r="A26" s="166"/>
      <c r="B26" s="166"/>
      <c r="C26" s="166"/>
      <c r="F26" s="166"/>
      <c r="G26" s="166"/>
      <c r="H26" s="166"/>
      <c r="I26" s="166"/>
      <c r="P26" s="171"/>
    </row>
    <row r="27" spans="1:16" ht="19.5" customHeight="1">
      <c r="A27" s="166"/>
      <c r="B27" s="166"/>
      <c r="C27" s="166"/>
      <c r="F27" s="166"/>
      <c r="G27" s="166"/>
      <c r="H27" s="166"/>
      <c r="I27" s="166"/>
      <c r="P27" s="171"/>
    </row>
    <row r="28" spans="1:16" ht="19.5" customHeight="1">
      <c r="A28" s="166"/>
      <c r="B28" s="166"/>
      <c r="C28" s="166"/>
      <c r="F28" s="166"/>
      <c r="G28" s="166"/>
      <c r="H28" s="166"/>
      <c r="I28" s="166"/>
      <c r="P28" s="171"/>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9"/>
  <sheetViews>
    <sheetView zoomScalePageLayoutView="0" workbookViewId="0" topLeftCell="A1">
      <selection activeCell="I5" sqref="I5"/>
    </sheetView>
  </sheetViews>
  <sheetFormatPr defaultColWidth="0" defaultRowHeight="15"/>
  <cols>
    <col min="1" max="1" width="51.57421875" style="103" customWidth="1"/>
    <col min="2" max="2" width="37.57421875" style="103" customWidth="1"/>
    <col min="3" max="3" width="12.28125" style="103" customWidth="1"/>
    <col min="4" max="4" width="7.8515625" style="103" customWidth="1"/>
    <col min="5" max="5" width="8.421875" style="103" hidden="1" customWidth="1"/>
    <col min="6" max="6" width="7.8515625" style="103" hidden="1" customWidth="1"/>
    <col min="7" max="254" width="7.8515625" style="103" customWidth="1"/>
    <col min="255" max="255" width="35.7109375" style="103" customWidth="1"/>
    <col min="256" max="16384" width="0" style="103" hidden="1" customWidth="1"/>
  </cols>
  <sheetData>
    <row r="1" spans="1:2" ht="27" customHeight="1">
      <c r="A1" s="122" t="s">
        <v>85</v>
      </c>
      <c r="B1" s="102"/>
    </row>
    <row r="2" spans="1:2" ht="39.75" customHeight="1">
      <c r="A2" s="104" t="s">
        <v>213</v>
      </c>
      <c r="B2" s="105"/>
    </row>
    <row r="3" spans="1:2" s="107" customFormat="1" ht="18.75" customHeight="1">
      <c r="A3" s="106"/>
      <c r="B3" s="199" t="s">
        <v>41</v>
      </c>
    </row>
    <row r="4" spans="1:3" s="110" customFormat="1" ht="53.25" customHeight="1">
      <c r="A4" s="108" t="s">
        <v>58</v>
      </c>
      <c r="B4" s="99" t="s">
        <v>35</v>
      </c>
      <c r="C4" s="108" t="s">
        <v>1204</v>
      </c>
    </row>
    <row r="5" spans="1:3" s="113" customFormat="1" ht="53.25" customHeight="1">
      <c r="A5" s="450"/>
      <c r="B5" s="451"/>
      <c r="C5" s="115"/>
    </row>
    <row r="6" spans="1:5" s="107" customFormat="1" ht="53.25" customHeight="1">
      <c r="A6" s="452"/>
      <c r="B6" s="453"/>
      <c r="C6" s="454"/>
      <c r="E6" s="107">
        <v>988753</v>
      </c>
    </row>
    <row r="7" spans="1:3" s="107" customFormat="1" ht="53.25" customHeight="1">
      <c r="A7" s="452"/>
      <c r="B7" s="455"/>
      <c r="C7" s="454"/>
    </row>
    <row r="8" spans="1:3" s="118" customFormat="1" ht="53.25" customHeight="1">
      <c r="A8" s="456" t="s">
        <v>48</v>
      </c>
      <c r="B8" s="457">
        <f>SUM(B5:B7)</f>
        <v>0</v>
      </c>
      <c r="C8" s="441"/>
    </row>
    <row r="9" ht="15.75">
      <c r="A9" s="438" t="s">
        <v>1205</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5"/>
  </sheetPr>
  <dimension ref="A1:B9"/>
  <sheetViews>
    <sheetView zoomScalePageLayoutView="0" workbookViewId="0" topLeftCell="A1">
      <selection activeCell="B14" sqref="B14"/>
    </sheetView>
  </sheetViews>
  <sheetFormatPr defaultColWidth="9.140625" defaultRowHeight="15"/>
  <cols>
    <col min="1" max="1" width="33.28125" style="57" customWidth="1"/>
    <col min="2" max="2" width="33.28125" style="59" customWidth="1"/>
    <col min="3" max="16384" width="9.00390625" style="57" customWidth="1"/>
  </cols>
  <sheetData>
    <row r="1" ht="21" customHeight="1">
      <c r="A1" s="60" t="s">
        <v>1147</v>
      </c>
    </row>
    <row r="2" spans="1:2" ht="24.75" customHeight="1">
      <c r="A2" s="402" t="s">
        <v>78</v>
      </c>
      <c r="B2" s="402"/>
    </row>
    <row r="3" s="60" customFormat="1" ht="24" customHeight="1">
      <c r="B3" s="58" t="s">
        <v>37</v>
      </c>
    </row>
    <row r="4" spans="1:2" s="63" customFormat="1" ht="51" customHeight="1">
      <c r="A4" s="61" t="s">
        <v>71</v>
      </c>
      <c r="B4" s="62" t="s">
        <v>16</v>
      </c>
    </row>
    <row r="5" spans="1:2" s="69" customFormat="1" ht="48" customHeight="1">
      <c r="A5" s="121" t="s">
        <v>72</v>
      </c>
      <c r="B5" s="68"/>
    </row>
    <row r="6" spans="1:2" s="69" customFormat="1" ht="48" customHeight="1">
      <c r="A6" s="121" t="s">
        <v>73</v>
      </c>
      <c r="B6" s="68"/>
    </row>
    <row r="7" spans="1:2" s="69" customFormat="1" ht="48" customHeight="1">
      <c r="A7" s="71" t="s">
        <v>59</v>
      </c>
      <c r="B7" s="68"/>
    </row>
    <row r="8" spans="1:2" s="65" customFormat="1" ht="48" customHeight="1">
      <c r="A8" s="67" t="s">
        <v>33</v>
      </c>
      <c r="B8" s="64"/>
    </row>
    <row r="9" ht="15.75">
      <c r="A9" s="208" t="s">
        <v>214</v>
      </c>
    </row>
  </sheetData>
  <sheetProtection/>
  <mergeCells count="1">
    <mergeCell ref="A2:B2"/>
  </mergeCells>
  <printOptions horizontalCentered="1"/>
  <pageMargins left="0.92" right="0.7480314960629921"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5"/>
  </sheetPr>
  <dimension ref="A1:X25"/>
  <sheetViews>
    <sheetView zoomScalePageLayoutView="0" workbookViewId="0" topLeftCell="A1">
      <selection activeCell="A1" sqref="A1"/>
    </sheetView>
  </sheetViews>
  <sheetFormatPr defaultColWidth="7.00390625" defaultRowHeight="15"/>
  <cols>
    <col min="1" max="1" width="35.140625" style="4" customWidth="1"/>
    <col min="2" max="2" width="29.57421875" style="2" customWidth="1"/>
    <col min="3" max="3" width="10.421875" style="3" hidden="1" customWidth="1"/>
    <col min="4" max="4" width="9.57421875" style="22" hidden="1" customWidth="1"/>
    <col min="5" max="5" width="8.140625" style="22" hidden="1" customWidth="1"/>
    <col min="6" max="6" width="9.57421875" style="23" hidden="1" customWidth="1"/>
    <col min="7" max="7" width="17.421875" style="23" hidden="1" customWidth="1"/>
    <col min="8" max="8" width="12.421875" style="24" hidden="1" customWidth="1"/>
    <col min="9" max="9" width="7.00390625" style="25" hidden="1" customWidth="1"/>
    <col min="10" max="11" width="7.00390625" style="22" hidden="1" customWidth="1"/>
    <col min="12" max="12" width="13.8515625" style="22" hidden="1" customWidth="1"/>
    <col min="13" max="13" width="7.8515625" style="22" hidden="1" customWidth="1"/>
    <col min="14" max="14" width="9.421875" style="22" hidden="1" customWidth="1"/>
    <col min="15" max="15" width="6.8515625" style="22" hidden="1" customWidth="1"/>
    <col min="16" max="16" width="9.00390625" style="22" hidden="1" customWidth="1"/>
    <col min="17" max="17" width="5.8515625" style="22" hidden="1" customWidth="1"/>
    <col min="18" max="18" width="5.28125" style="22" hidden="1" customWidth="1"/>
    <col min="19" max="19" width="6.421875" style="22" hidden="1" customWidth="1"/>
    <col min="20" max="21" width="7.00390625" style="22" hidden="1" customWidth="1"/>
    <col min="22" max="22" width="10.57421875" style="22" hidden="1" customWidth="1"/>
    <col min="23" max="23" width="10.421875" style="22" hidden="1" customWidth="1"/>
    <col min="24" max="24" width="7.00390625" style="22" hidden="1" customWidth="1"/>
    <col min="25" max="16384" width="7.00390625" style="22" customWidth="1"/>
  </cols>
  <sheetData>
    <row r="1" ht="29.25" customHeight="1">
      <c r="A1" s="21" t="s">
        <v>1146</v>
      </c>
    </row>
    <row r="2" spans="1:8" ht="28.5" customHeight="1">
      <c r="A2" s="397" t="s">
        <v>79</v>
      </c>
      <c r="B2" s="398"/>
      <c r="F2" s="22"/>
      <c r="G2" s="22"/>
      <c r="H2" s="22"/>
    </row>
    <row r="3" spans="1:12" s="3" customFormat="1" ht="21.75" customHeight="1">
      <c r="A3" s="4"/>
      <c r="B3" s="98" t="s">
        <v>17</v>
      </c>
      <c r="D3" s="3">
        <v>12.11</v>
      </c>
      <c r="F3" s="3">
        <v>12.22</v>
      </c>
      <c r="I3" s="2"/>
      <c r="L3" s="3">
        <v>1.2</v>
      </c>
    </row>
    <row r="4" spans="1:14" s="3" customFormat="1" ht="39" customHeight="1">
      <c r="A4" s="18" t="s">
        <v>66</v>
      </c>
      <c r="B4" s="28" t="s">
        <v>32</v>
      </c>
      <c r="F4" s="29" t="s">
        <v>20</v>
      </c>
      <c r="G4" s="29" t="s">
        <v>21</v>
      </c>
      <c r="H4" s="29" t="s">
        <v>22</v>
      </c>
      <c r="I4" s="2"/>
      <c r="L4" s="29" t="s">
        <v>20</v>
      </c>
      <c r="M4" s="30" t="s">
        <v>21</v>
      </c>
      <c r="N4" s="29" t="s">
        <v>22</v>
      </c>
    </row>
    <row r="5" spans="1:24" s="4" customFormat="1" ht="39" customHeight="1">
      <c r="A5" s="119" t="s">
        <v>67</v>
      </c>
      <c r="B5" s="43"/>
      <c r="C5" s="4">
        <v>105429</v>
      </c>
      <c r="D5" s="4">
        <v>595734.14</v>
      </c>
      <c r="E5" s="4">
        <f>104401+13602</f>
        <v>118003</v>
      </c>
      <c r="F5" s="48" t="s">
        <v>8</v>
      </c>
      <c r="G5" s="48" t="s">
        <v>23</v>
      </c>
      <c r="H5" s="48">
        <v>596221.15</v>
      </c>
      <c r="I5" s="4" t="e">
        <f>F5-A5</f>
        <v>#VALUE!</v>
      </c>
      <c r="J5" s="4">
        <f>H5-B5</f>
        <v>596221.15</v>
      </c>
      <c r="K5" s="4">
        <v>75943</v>
      </c>
      <c r="L5" s="48" t="s">
        <v>8</v>
      </c>
      <c r="M5" s="48" t="s">
        <v>23</v>
      </c>
      <c r="N5" s="48">
        <v>643048.95</v>
      </c>
      <c r="O5" s="4" t="e">
        <f>L5-A5</f>
        <v>#VALUE!</v>
      </c>
      <c r="P5" s="4">
        <f>N5-B5</f>
        <v>643048.95</v>
      </c>
      <c r="R5" s="4">
        <v>717759</v>
      </c>
      <c r="T5" s="49" t="s">
        <v>8</v>
      </c>
      <c r="U5" s="49" t="s">
        <v>23</v>
      </c>
      <c r="V5" s="49">
        <v>659380.53</v>
      </c>
      <c r="W5" s="4">
        <f>B5-V5</f>
        <v>-659380.53</v>
      </c>
      <c r="X5" s="4" t="e">
        <f>T5-A5</f>
        <v>#VALUE!</v>
      </c>
    </row>
    <row r="6" spans="1:24" s="3" customFormat="1" ht="39" customHeight="1">
      <c r="A6" s="17" t="s">
        <v>4</v>
      </c>
      <c r="B6" s="5"/>
      <c r="C6" s="39"/>
      <c r="D6" s="39">
        <v>135.6</v>
      </c>
      <c r="F6" s="34" t="s">
        <v>5</v>
      </c>
      <c r="G6" s="34" t="s">
        <v>26</v>
      </c>
      <c r="H6" s="35">
        <v>135.6</v>
      </c>
      <c r="I6" s="2" t="e">
        <f>F6-A6</f>
        <v>#VALUE!</v>
      </c>
      <c r="J6" s="32">
        <f>H6-B6</f>
        <v>135.6</v>
      </c>
      <c r="K6" s="32"/>
      <c r="L6" s="34" t="s">
        <v>5</v>
      </c>
      <c r="M6" s="34" t="s">
        <v>26</v>
      </c>
      <c r="N6" s="35">
        <v>135.6</v>
      </c>
      <c r="O6" s="2" t="e">
        <f>L6-A6</f>
        <v>#VALUE!</v>
      </c>
      <c r="P6" s="32">
        <f>N6-B6</f>
        <v>135.6</v>
      </c>
      <c r="T6" s="36" t="s">
        <v>5</v>
      </c>
      <c r="U6" s="36" t="s">
        <v>26</v>
      </c>
      <c r="V6" s="37">
        <v>135.6</v>
      </c>
      <c r="W6" s="3">
        <f>B6-V6</f>
        <v>-135.6</v>
      </c>
      <c r="X6" s="3" t="e">
        <f>T6-A6</f>
        <v>#VALUE!</v>
      </c>
    </row>
    <row r="7" spans="1:24" s="3" customFormat="1" ht="39" customHeight="1">
      <c r="A7" s="119" t="s">
        <v>69</v>
      </c>
      <c r="B7" s="5"/>
      <c r="C7" s="32">
        <v>105429</v>
      </c>
      <c r="D7" s="33">
        <v>595734.14</v>
      </c>
      <c r="E7" s="3">
        <f>104401+13602</f>
        <v>118003</v>
      </c>
      <c r="F7" s="34" t="s">
        <v>8</v>
      </c>
      <c r="G7" s="34" t="s">
        <v>23</v>
      </c>
      <c r="H7" s="35">
        <v>596221.15</v>
      </c>
      <c r="I7" s="2" t="e">
        <f>F7-A7</f>
        <v>#VALUE!</v>
      </c>
      <c r="J7" s="32">
        <f>H7-B7</f>
        <v>596221.15</v>
      </c>
      <c r="K7" s="32">
        <v>75943</v>
      </c>
      <c r="L7" s="34" t="s">
        <v>8</v>
      </c>
      <c r="M7" s="34" t="s">
        <v>23</v>
      </c>
      <c r="N7" s="35">
        <v>643048.95</v>
      </c>
      <c r="O7" s="2" t="e">
        <f>L7-A7</f>
        <v>#VALUE!</v>
      </c>
      <c r="P7" s="32">
        <f>N7-B7</f>
        <v>643048.95</v>
      </c>
      <c r="R7" s="3">
        <v>717759</v>
      </c>
      <c r="T7" s="36" t="s">
        <v>8</v>
      </c>
      <c r="U7" s="36" t="s">
        <v>23</v>
      </c>
      <c r="V7" s="37">
        <v>659380.53</v>
      </c>
      <c r="W7" s="3">
        <f>B7-V7</f>
        <v>-659380.53</v>
      </c>
      <c r="X7" s="3" t="e">
        <f>T7-A7</f>
        <v>#VALUE!</v>
      </c>
    </row>
    <row r="8" spans="1:24" s="3" customFormat="1" ht="39" customHeight="1">
      <c r="A8" s="17" t="s">
        <v>4</v>
      </c>
      <c r="B8" s="5"/>
      <c r="C8" s="39"/>
      <c r="D8" s="39">
        <v>135.6</v>
      </c>
      <c r="F8" s="34" t="s">
        <v>5</v>
      </c>
      <c r="G8" s="34" t="s">
        <v>26</v>
      </c>
      <c r="H8" s="35">
        <v>135.6</v>
      </c>
      <c r="I8" s="2" t="e">
        <f>F8-A8</f>
        <v>#VALUE!</v>
      </c>
      <c r="J8" s="32">
        <f>H8-B8</f>
        <v>135.6</v>
      </c>
      <c r="K8" s="32"/>
      <c r="L8" s="34" t="s">
        <v>5</v>
      </c>
      <c r="M8" s="34" t="s">
        <v>26</v>
      </c>
      <c r="N8" s="35">
        <v>135.6</v>
      </c>
      <c r="O8" s="2" t="e">
        <f>L8-A8</f>
        <v>#VALUE!</v>
      </c>
      <c r="P8" s="32">
        <f>N8-B8</f>
        <v>135.6</v>
      </c>
      <c r="T8" s="36" t="s">
        <v>5</v>
      </c>
      <c r="U8" s="36" t="s">
        <v>26</v>
      </c>
      <c r="V8" s="37">
        <v>135.6</v>
      </c>
      <c r="W8" s="3">
        <f>B8-V8</f>
        <v>-135.6</v>
      </c>
      <c r="X8" s="3" t="e">
        <f>T8-A8</f>
        <v>#VALUE!</v>
      </c>
    </row>
    <row r="9" spans="1:23" s="3" customFormat="1" ht="39" customHeight="1">
      <c r="A9" s="101" t="s">
        <v>9</v>
      </c>
      <c r="B9" s="9"/>
      <c r="F9" s="29">
        <f>""</f>
      </c>
      <c r="G9" s="29">
        <f>""</f>
      </c>
      <c r="H9" s="29">
        <f>""</f>
      </c>
      <c r="I9" s="2"/>
      <c r="L9" s="29">
        <f>""</f>
      </c>
      <c r="M9" s="30">
        <f>""</f>
      </c>
      <c r="N9" s="29">
        <f>""</f>
      </c>
      <c r="V9" s="8" t="e">
        <f>V10+#REF!+#REF!+#REF!+#REF!+#REF!+#REF!+#REF!+#REF!+#REF!+#REF!+#REF!+#REF!+#REF!+#REF!+#REF!+#REF!+#REF!+#REF!+#REF!+#REF!</f>
        <v>#REF!</v>
      </c>
      <c r="W9" s="8" t="e">
        <f>W10+#REF!+#REF!+#REF!+#REF!+#REF!+#REF!+#REF!+#REF!+#REF!+#REF!+#REF!+#REF!+#REF!+#REF!+#REF!+#REF!+#REF!+#REF!+#REF!+#REF!</f>
        <v>#REF!</v>
      </c>
    </row>
    <row r="10" spans="1:24" ht="19.5" customHeight="1">
      <c r="A10" s="208" t="s">
        <v>214</v>
      </c>
      <c r="P10" s="40"/>
      <c r="T10" s="41" t="s">
        <v>3</v>
      </c>
      <c r="U10" s="41" t="s">
        <v>28</v>
      </c>
      <c r="V10" s="42">
        <v>19998</v>
      </c>
      <c r="W10" s="22">
        <f>B10-V10</f>
        <v>-19998</v>
      </c>
      <c r="X10" s="22" t="e">
        <f>T10-A10</f>
        <v>#VALUE!</v>
      </c>
    </row>
    <row r="11" spans="16:24" ht="19.5" customHeight="1">
      <c r="P11" s="40"/>
      <c r="T11" s="41" t="s">
        <v>2</v>
      </c>
      <c r="U11" s="41" t="s">
        <v>29</v>
      </c>
      <c r="V11" s="42">
        <v>19998</v>
      </c>
      <c r="W11" s="22">
        <f>B11-V11</f>
        <v>-19998</v>
      </c>
      <c r="X11" s="22">
        <f>T11-A11</f>
        <v>23203</v>
      </c>
    </row>
    <row r="12" spans="16:24" ht="19.5" customHeight="1">
      <c r="P12" s="40"/>
      <c r="T12" s="41" t="s">
        <v>1</v>
      </c>
      <c r="U12" s="41" t="s">
        <v>30</v>
      </c>
      <c r="V12" s="42">
        <v>19998</v>
      </c>
      <c r="W12" s="22">
        <f>B12-V12</f>
        <v>-19998</v>
      </c>
      <c r="X12" s="22">
        <f>T12-A12</f>
        <v>2320301</v>
      </c>
    </row>
    <row r="13" ht="19.5" customHeight="1">
      <c r="P13" s="40"/>
    </row>
    <row r="14" ht="19.5" customHeight="1">
      <c r="P14" s="40"/>
    </row>
    <row r="15" ht="19.5" customHeight="1">
      <c r="P15" s="40"/>
    </row>
    <row r="16" ht="19.5" customHeight="1">
      <c r="P16" s="40"/>
    </row>
    <row r="17" ht="19.5" customHeight="1">
      <c r="P17" s="40"/>
    </row>
    <row r="18" ht="19.5" customHeight="1">
      <c r="P18" s="40"/>
    </row>
    <row r="19" ht="19.5" customHeight="1">
      <c r="P19" s="40"/>
    </row>
    <row r="20" ht="19.5" customHeight="1">
      <c r="P20" s="40"/>
    </row>
    <row r="21" ht="19.5" customHeight="1">
      <c r="P21" s="40"/>
    </row>
    <row r="22" ht="19.5" customHeight="1">
      <c r="P22" s="40"/>
    </row>
    <row r="23" ht="19.5" customHeight="1">
      <c r="P23" s="40"/>
    </row>
    <row r="24" ht="19.5" customHeight="1">
      <c r="P24" s="40"/>
    </row>
    <row r="25" ht="19.5" customHeight="1">
      <c r="P25" s="40"/>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45"/>
  </sheetPr>
  <dimension ref="A1:Y28"/>
  <sheetViews>
    <sheetView zoomScalePageLayoutView="0" workbookViewId="0" topLeftCell="A1">
      <selection activeCell="A1" sqref="A1"/>
    </sheetView>
  </sheetViews>
  <sheetFormatPr defaultColWidth="7.00390625" defaultRowHeight="15"/>
  <cols>
    <col min="1" max="1" width="14.57421875" style="4" customWidth="1"/>
    <col min="2" max="2" width="46.57421875" style="3" customWidth="1"/>
    <col min="3" max="3" width="13.00390625" style="2" customWidth="1"/>
    <col min="4" max="4" width="10.421875" style="3" hidden="1" customWidth="1"/>
    <col min="5" max="5" width="9.57421875" style="22" hidden="1" customWidth="1"/>
    <col min="6" max="6" width="8.140625" style="22" hidden="1" customWidth="1"/>
    <col min="7" max="7" width="9.57421875" style="23" hidden="1" customWidth="1"/>
    <col min="8" max="8" width="17.421875" style="23" hidden="1" customWidth="1"/>
    <col min="9" max="9" width="12.421875" style="24" hidden="1" customWidth="1"/>
    <col min="10" max="10" width="7.00390625" style="25" hidden="1" customWidth="1"/>
    <col min="11" max="12" width="7.00390625" style="22" hidden="1" customWidth="1"/>
    <col min="13" max="13" width="13.8515625" style="22" hidden="1" customWidth="1"/>
    <col min="14" max="14" width="7.8515625" style="22" hidden="1" customWidth="1"/>
    <col min="15" max="15" width="9.421875" style="22" hidden="1" customWidth="1"/>
    <col min="16" max="16" width="6.8515625" style="22" hidden="1" customWidth="1"/>
    <col min="17" max="17" width="9.00390625" style="22" hidden="1" customWidth="1"/>
    <col min="18" max="18" width="5.8515625" style="22" hidden="1" customWidth="1"/>
    <col min="19" max="19" width="5.28125" style="22" hidden="1" customWidth="1"/>
    <col min="20" max="20" width="6.421875" style="22" hidden="1" customWidth="1"/>
    <col min="21" max="22" width="7.00390625" style="22" hidden="1" customWidth="1"/>
    <col min="23" max="23" width="10.57421875" style="22" hidden="1" customWidth="1"/>
    <col min="24" max="24" width="10.421875" style="22" hidden="1" customWidth="1"/>
    <col min="25" max="25" width="7.00390625" style="22" hidden="1" customWidth="1"/>
    <col min="26" max="16384" width="7.00390625" style="22" customWidth="1"/>
  </cols>
  <sheetData>
    <row r="1" ht="23.25" customHeight="1">
      <c r="A1" s="21" t="s">
        <v>1145</v>
      </c>
    </row>
    <row r="2" spans="1:9" ht="23.25">
      <c r="A2" s="397" t="s">
        <v>80</v>
      </c>
      <c r="B2" s="415"/>
      <c r="C2" s="398"/>
      <c r="G2" s="22"/>
      <c r="H2" s="22"/>
      <c r="I2" s="22"/>
    </row>
    <row r="3" spans="3:13" ht="15">
      <c r="C3" s="73" t="s">
        <v>41</v>
      </c>
      <c r="E3" s="22">
        <v>12.11</v>
      </c>
      <c r="G3" s="22">
        <v>12.22</v>
      </c>
      <c r="H3" s="22"/>
      <c r="I3" s="22"/>
      <c r="M3" s="22">
        <v>1.2</v>
      </c>
    </row>
    <row r="4" spans="1:15" ht="45.75" customHeight="1">
      <c r="A4" s="26" t="s">
        <v>18</v>
      </c>
      <c r="B4" s="27" t="s">
        <v>19</v>
      </c>
      <c r="C4" s="28" t="s">
        <v>49</v>
      </c>
      <c r="G4" s="81" t="s">
        <v>50</v>
      </c>
      <c r="H4" s="81" t="s">
        <v>51</v>
      </c>
      <c r="I4" s="81" t="s">
        <v>52</v>
      </c>
      <c r="M4" s="81" t="s">
        <v>50</v>
      </c>
      <c r="N4" s="82" t="s">
        <v>51</v>
      </c>
      <c r="O4" s="81" t="s">
        <v>52</v>
      </c>
    </row>
    <row r="5" spans="1:25" ht="45.75" customHeight="1">
      <c r="A5" s="7" t="s">
        <v>38</v>
      </c>
      <c r="B5" s="31" t="s">
        <v>53</v>
      </c>
      <c r="C5" s="5"/>
      <c r="D5" s="32">
        <v>105429</v>
      </c>
      <c r="E5" s="80">
        <v>595734.14</v>
      </c>
      <c r="F5" s="22">
        <f>104401+13602</f>
        <v>118003</v>
      </c>
      <c r="G5" s="23" t="s">
        <v>8</v>
      </c>
      <c r="H5" s="23" t="s">
        <v>45</v>
      </c>
      <c r="I5" s="24">
        <v>596221.15</v>
      </c>
      <c r="J5" s="25">
        <f aca="true" t="shared" si="0" ref="J5:J11">G5-A5</f>
        <v>-22</v>
      </c>
      <c r="K5" s="40">
        <f aca="true" t="shared" si="1" ref="K5:K11">I5-C5</f>
        <v>596221.15</v>
      </c>
      <c r="L5" s="40">
        <v>75943</v>
      </c>
      <c r="M5" s="23" t="s">
        <v>8</v>
      </c>
      <c r="N5" s="23" t="s">
        <v>45</v>
      </c>
      <c r="O5" s="24">
        <v>643048.95</v>
      </c>
      <c r="P5" s="25">
        <f aca="true" t="shared" si="2" ref="P5:P11">M5-A5</f>
        <v>-22</v>
      </c>
      <c r="Q5" s="40">
        <f aca="true" t="shared" si="3" ref="Q5:Q11">O5-C5</f>
        <v>643048.95</v>
      </c>
      <c r="S5" s="22">
        <v>717759</v>
      </c>
      <c r="U5" s="41" t="s">
        <v>8</v>
      </c>
      <c r="V5" s="41" t="s">
        <v>45</v>
      </c>
      <c r="W5" s="42">
        <v>659380.53</v>
      </c>
      <c r="X5" s="22">
        <f aca="true" t="shared" si="4" ref="X5:X11">C5-W5</f>
        <v>-659380.53</v>
      </c>
      <c r="Y5" s="22">
        <f aca="true" t="shared" si="5" ref="Y5:Y11">U5-A5</f>
        <v>-22</v>
      </c>
    </row>
    <row r="6" spans="1:25" s="91" customFormat="1" ht="45.75" customHeight="1">
      <c r="A6" s="72" t="s">
        <v>39</v>
      </c>
      <c r="B6" s="120" t="s">
        <v>70</v>
      </c>
      <c r="C6" s="6"/>
      <c r="D6" s="50"/>
      <c r="E6" s="91">
        <v>7616.62</v>
      </c>
      <c r="G6" s="92" t="s">
        <v>7</v>
      </c>
      <c r="H6" s="92" t="s">
        <v>46</v>
      </c>
      <c r="I6" s="92">
        <v>7616.62</v>
      </c>
      <c r="J6" s="91">
        <f t="shared" si="0"/>
        <v>-2200</v>
      </c>
      <c r="K6" s="91">
        <f t="shared" si="1"/>
        <v>7616.62</v>
      </c>
      <c r="M6" s="92" t="s">
        <v>7</v>
      </c>
      <c r="N6" s="92" t="s">
        <v>46</v>
      </c>
      <c r="O6" s="92">
        <v>7749.58</v>
      </c>
      <c r="P6" s="91">
        <f t="shared" si="2"/>
        <v>-2200</v>
      </c>
      <c r="Q6" s="91">
        <f t="shared" si="3"/>
        <v>7749.58</v>
      </c>
      <c r="U6" s="93" t="s">
        <v>7</v>
      </c>
      <c r="V6" s="93" t="s">
        <v>46</v>
      </c>
      <c r="W6" s="93">
        <v>8475.47</v>
      </c>
      <c r="X6" s="91">
        <f t="shared" si="4"/>
        <v>-8475.47</v>
      </c>
      <c r="Y6" s="91">
        <f t="shared" si="5"/>
        <v>-2200</v>
      </c>
    </row>
    <row r="7" spans="1:25" s="94" customFormat="1" ht="45.75" customHeight="1">
      <c r="A7" s="53" t="s">
        <v>13</v>
      </c>
      <c r="B7" s="53" t="s">
        <v>54</v>
      </c>
      <c r="C7" s="53"/>
      <c r="D7" s="54"/>
      <c r="E7" s="94">
        <v>3922.87</v>
      </c>
      <c r="G7" s="95" t="s">
        <v>6</v>
      </c>
      <c r="H7" s="95" t="s">
        <v>47</v>
      </c>
      <c r="I7" s="95">
        <v>3922.87</v>
      </c>
      <c r="J7" s="94">
        <f t="shared" si="0"/>
        <v>-220000</v>
      </c>
      <c r="K7" s="94">
        <f t="shared" si="1"/>
        <v>3922.87</v>
      </c>
      <c r="L7" s="94">
        <v>750</v>
      </c>
      <c r="M7" s="95" t="s">
        <v>6</v>
      </c>
      <c r="N7" s="95" t="s">
        <v>47</v>
      </c>
      <c r="O7" s="95">
        <v>4041.81</v>
      </c>
      <c r="P7" s="94">
        <f t="shared" si="2"/>
        <v>-220000</v>
      </c>
      <c r="Q7" s="94">
        <f t="shared" si="3"/>
        <v>4041.81</v>
      </c>
      <c r="U7" s="96" t="s">
        <v>6</v>
      </c>
      <c r="V7" s="96" t="s">
        <v>47</v>
      </c>
      <c r="W7" s="96">
        <v>4680.94</v>
      </c>
      <c r="X7" s="94">
        <f t="shared" si="4"/>
        <v>-4680.94</v>
      </c>
      <c r="Y7" s="94">
        <f t="shared" si="5"/>
        <v>-220000</v>
      </c>
    </row>
    <row r="8" spans="1:25" ht="45.75" customHeight="1">
      <c r="A8" s="6" t="s">
        <v>4</v>
      </c>
      <c r="B8" s="38"/>
      <c r="C8" s="5"/>
      <c r="D8" s="39"/>
      <c r="E8" s="97">
        <v>135.6</v>
      </c>
      <c r="G8" s="23" t="s">
        <v>5</v>
      </c>
      <c r="H8" s="23" t="s">
        <v>55</v>
      </c>
      <c r="I8" s="24">
        <v>135.6</v>
      </c>
      <c r="J8" s="25" t="e">
        <f t="shared" si="0"/>
        <v>#VALUE!</v>
      </c>
      <c r="K8" s="40">
        <f t="shared" si="1"/>
        <v>135.6</v>
      </c>
      <c r="L8" s="40"/>
      <c r="M8" s="23" t="s">
        <v>5</v>
      </c>
      <c r="N8" s="23" t="s">
        <v>55</v>
      </c>
      <c r="O8" s="24">
        <v>135.6</v>
      </c>
      <c r="P8" s="25" t="e">
        <f t="shared" si="2"/>
        <v>#VALUE!</v>
      </c>
      <c r="Q8" s="40">
        <f t="shared" si="3"/>
        <v>135.6</v>
      </c>
      <c r="U8" s="41" t="s">
        <v>5</v>
      </c>
      <c r="V8" s="41" t="s">
        <v>55</v>
      </c>
      <c r="W8" s="42">
        <v>135.6</v>
      </c>
      <c r="X8" s="22">
        <f t="shared" si="4"/>
        <v>-135.6</v>
      </c>
      <c r="Y8" s="22" t="e">
        <f t="shared" si="5"/>
        <v>#VALUE!</v>
      </c>
    </row>
    <row r="9" spans="1:25" ht="45.75" customHeight="1">
      <c r="A9" s="72" t="s">
        <v>40</v>
      </c>
      <c r="B9" s="72" t="s">
        <v>56</v>
      </c>
      <c r="C9" s="5"/>
      <c r="D9" s="32"/>
      <c r="E9" s="40">
        <v>7616.62</v>
      </c>
      <c r="G9" s="23" t="s">
        <v>7</v>
      </c>
      <c r="H9" s="23" t="s">
        <v>46</v>
      </c>
      <c r="I9" s="24">
        <v>7616.62</v>
      </c>
      <c r="J9" s="25">
        <f t="shared" si="0"/>
        <v>-2201</v>
      </c>
      <c r="K9" s="40">
        <f t="shared" si="1"/>
        <v>7616.62</v>
      </c>
      <c r="L9" s="40"/>
      <c r="M9" s="23" t="s">
        <v>7</v>
      </c>
      <c r="N9" s="23" t="s">
        <v>46</v>
      </c>
      <c r="O9" s="24">
        <v>7749.58</v>
      </c>
      <c r="P9" s="25">
        <f t="shared" si="2"/>
        <v>-2201</v>
      </c>
      <c r="Q9" s="40">
        <f t="shared" si="3"/>
        <v>7749.58</v>
      </c>
      <c r="U9" s="41" t="s">
        <v>7</v>
      </c>
      <c r="V9" s="41" t="s">
        <v>46</v>
      </c>
      <c r="W9" s="42">
        <v>8475.47</v>
      </c>
      <c r="X9" s="22">
        <f t="shared" si="4"/>
        <v>-8475.47</v>
      </c>
      <c r="Y9" s="22">
        <f t="shared" si="5"/>
        <v>-2201</v>
      </c>
    </row>
    <row r="10" spans="1:25" ht="45.75" customHeight="1">
      <c r="A10" s="53" t="s">
        <v>14</v>
      </c>
      <c r="B10" s="53" t="s">
        <v>57</v>
      </c>
      <c r="C10" s="5"/>
      <c r="D10" s="32"/>
      <c r="E10" s="40">
        <v>3922.87</v>
      </c>
      <c r="G10" s="23" t="s">
        <v>6</v>
      </c>
      <c r="H10" s="23" t="s">
        <v>47</v>
      </c>
      <c r="I10" s="24">
        <v>3922.87</v>
      </c>
      <c r="J10" s="25">
        <f t="shared" si="0"/>
        <v>-220100</v>
      </c>
      <c r="K10" s="40">
        <f t="shared" si="1"/>
        <v>3922.87</v>
      </c>
      <c r="L10" s="40">
        <v>750</v>
      </c>
      <c r="M10" s="23" t="s">
        <v>6</v>
      </c>
      <c r="N10" s="23" t="s">
        <v>47</v>
      </c>
      <c r="O10" s="24">
        <v>4041.81</v>
      </c>
      <c r="P10" s="25">
        <f t="shared" si="2"/>
        <v>-220100</v>
      </c>
      <c r="Q10" s="40">
        <f t="shared" si="3"/>
        <v>4041.81</v>
      </c>
      <c r="U10" s="41" t="s">
        <v>6</v>
      </c>
      <c r="V10" s="41" t="s">
        <v>47</v>
      </c>
      <c r="W10" s="42">
        <v>4680.94</v>
      </c>
      <c r="X10" s="22">
        <f t="shared" si="4"/>
        <v>-4680.94</v>
      </c>
      <c r="Y10" s="22">
        <f t="shared" si="5"/>
        <v>-220100</v>
      </c>
    </row>
    <row r="11" spans="1:25" ht="45.75" customHeight="1">
      <c r="A11" s="6" t="s">
        <v>4</v>
      </c>
      <c r="B11" s="38"/>
      <c r="C11" s="5"/>
      <c r="D11" s="39"/>
      <c r="E11" s="97">
        <v>135.6</v>
      </c>
      <c r="G11" s="23" t="s">
        <v>5</v>
      </c>
      <c r="H11" s="23" t="s">
        <v>55</v>
      </c>
      <c r="I11" s="24">
        <v>135.6</v>
      </c>
      <c r="J11" s="25" t="e">
        <f t="shared" si="0"/>
        <v>#VALUE!</v>
      </c>
      <c r="K11" s="40">
        <f t="shared" si="1"/>
        <v>135.6</v>
      </c>
      <c r="L11" s="40"/>
      <c r="M11" s="23" t="s">
        <v>5</v>
      </c>
      <c r="N11" s="23" t="s">
        <v>55</v>
      </c>
      <c r="O11" s="24">
        <v>135.6</v>
      </c>
      <c r="P11" s="25" t="e">
        <f t="shared" si="2"/>
        <v>#VALUE!</v>
      </c>
      <c r="Q11" s="40">
        <f t="shared" si="3"/>
        <v>135.6</v>
      </c>
      <c r="U11" s="41" t="s">
        <v>5</v>
      </c>
      <c r="V11" s="41" t="s">
        <v>55</v>
      </c>
      <c r="W11" s="42">
        <v>135.6</v>
      </c>
      <c r="X11" s="22">
        <f t="shared" si="4"/>
        <v>-135.6</v>
      </c>
      <c r="Y11" s="22" t="e">
        <f t="shared" si="5"/>
        <v>#VALUE!</v>
      </c>
    </row>
    <row r="12" spans="1:24" ht="45.75" customHeight="1">
      <c r="A12" s="416" t="s">
        <v>27</v>
      </c>
      <c r="B12" s="417"/>
      <c r="C12" s="9"/>
      <c r="G12" s="81">
        <f>""</f>
      </c>
      <c r="H12" s="81">
        <f>""</f>
      </c>
      <c r="I12" s="81">
        <f>""</f>
      </c>
      <c r="M12" s="81">
        <f>""</f>
      </c>
      <c r="N12" s="82">
        <f>""</f>
      </c>
      <c r="O12" s="81">
        <f>""</f>
      </c>
      <c r="W12" s="8" t="e">
        <f>W13+#REF!+#REF!+#REF!+#REF!+#REF!+#REF!+#REF!+#REF!+#REF!+#REF!+#REF!+#REF!+#REF!+#REF!+#REF!+#REF!+#REF!+#REF!+#REF!+#REF!</f>
        <v>#REF!</v>
      </c>
      <c r="X12" s="8" t="e">
        <f>X13+#REF!+#REF!+#REF!+#REF!+#REF!+#REF!+#REF!+#REF!+#REF!+#REF!+#REF!+#REF!+#REF!+#REF!+#REF!+#REF!+#REF!+#REF!+#REF!+#REF!</f>
        <v>#REF!</v>
      </c>
    </row>
    <row r="13" spans="1:25" ht="19.5" customHeight="1">
      <c r="A13" s="208" t="s">
        <v>214</v>
      </c>
      <c r="Q13" s="40"/>
      <c r="U13" s="41" t="s">
        <v>3</v>
      </c>
      <c r="V13" s="41" t="s">
        <v>28</v>
      </c>
      <c r="W13" s="42">
        <v>19998</v>
      </c>
      <c r="X13" s="22">
        <f>C13-W13</f>
        <v>-19998</v>
      </c>
      <c r="Y13" s="22" t="e">
        <f>U13-A13</f>
        <v>#VALUE!</v>
      </c>
    </row>
    <row r="14" spans="17:25" ht="19.5" customHeight="1">
      <c r="Q14" s="40"/>
      <c r="U14" s="41" t="s">
        <v>2</v>
      </c>
      <c r="V14" s="41" t="s">
        <v>29</v>
      </c>
      <c r="W14" s="42">
        <v>19998</v>
      </c>
      <c r="X14" s="22">
        <f>C14-W14</f>
        <v>-19998</v>
      </c>
      <c r="Y14" s="22">
        <f>U14-A14</f>
        <v>23203</v>
      </c>
    </row>
    <row r="15" spans="17:25" ht="19.5" customHeight="1">
      <c r="Q15" s="40"/>
      <c r="U15" s="41" t="s">
        <v>1</v>
      </c>
      <c r="V15" s="41" t="s">
        <v>30</v>
      </c>
      <c r="W15" s="42">
        <v>19998</v>
      </c>
      <c r="X15" s="22">
        <f>C15-W15</f>
        <v>-19998</v>
      </c>
      <c r="Y15" s="22">
        <f>U15-A15</f>
        <v>2320301</v>
      </c>
    </row>
    <row r="16" ht="19.5" customHeight="1">
      <c r="Q16" s="40"/>
    </row>
    <row r="17" ht="19.5" customHeight="1">
      <c r="Q17" s="40"/>
    </row>
    <row r="18" ht="19.5" customHeight="1">
      <c r="Q18" s="40"/>
    </row>
    <row r="19" ht="19.5" customHeight="1">
      <c r="Q19" s="40"/>
    </row>
    <row r="20" ht="19.5" customHeight="1">
      <c r="Q20" s="40"/>
    </row>
    <row r="21" ht="19.5" customHeight="1">
      <c r="Q21" s="40"/>
    </row>
    <row r="22" ht="19.5" customHeight="1">
      <c r="Q22" s="40"/>
    </row>
    <row r="23" ht="19.5" customHeight="1">
      <c r="Q23" s="40"/>
    </row>
    <row r="24" ht="19.5" customHeight="1">
      <c r="Q24" s="40"/>
    </row>
    <row r="25" ht="19.5" customHeight="1">
      <c r="Q25" s="40"/>
    </row>
    <row r="26" ht="19.5" customHeight="1">
      <c r="Q26" s="40"/>
    </row>
    <row r="27" ht="19.5" customHeight="1">
      <c r="Q27" s="40"/>
    </row>
    <row r="28" ht="19.5" customHeight="1">
      <c r="Q28" s="40"/>
    </row>
  </sheetData>
  <sheetProtection/>
  <mergeCells count="2">
    <mergeCell ref="A2:C2"/>
    <mergeCell ref="A12:B12"/>
  </mergeCells>
  <printOptions horizontalCentered="1"/>
  <pageMargins left="0.7480314960629921" right="0.7480314960629921" top="0.984251968503937" bottom="0.984251968503937" header="0.5118110236220472" footer="0.5118110236220472"/>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X28"/>
  <sheetViews>
    <sheetView zoomScalePageLayoutView="0" workbookViewId="0" topLeftCell="A1">
      <selection activeCell="A1" sqref="A1"/>
    </sheetView>
  </sheetViews>
  <sheetFormatPr defaultColWidth="7.00390625" defaultRowHeight="15"/>
  <cols>
    <col min="1" max="2" width="37.00390625" style="4" customWidth="1"/>
    <col min="3" max="3" width="10.421875" style="3" hidden="1" customWidth="1"/>
    <col min="4" max="4" width="9.57421875" style="22" hidden="1" customWidth="1"/>
    <col min="5" max="5" width="8.140625" style="22" hidden="1" customWidth="1"/>
    <col min="6" max="6" width="9.57421875" style="23" hidden="1" customWidth="1"/>
    <col min="7" max="7" width="17.421875" style="23" hidden="1" customWidth="1"/>
    <col min="8" max="8" width="12.421875" style="24" hidden="1" customWidth="1"/>
    <col min="9" max="9" width="7.00390625" style="25" hidden="1" customWidth="1"/>
    <col min="10" max="11" width="7.00390625" style="22" hidden="1" customWidth="1"/>
    <col min="12" max="12" width="13.8515625" style="22" hidden="1" customWidth="1"/>
    <col min="13" max="13" width="7.8515625" style="22" hidden="1" customWidth="1"/>
    <col min="14" max="14" width="9.421875" style="22" hidden="1" customWidth="1"/>
    <col min="15" max="15" width="6.8515625" style="22" hidden="1" customWidth="1"/>
    <col min="16" max="16" width="9.00390625" style="22" hidden="1" customWidth="1"/>
    <col min="17" max="17" width="5.8515625" style="22" hidden="1" customWidth="1"/>
    <col min="18" max="18" width="5.28125" style="22" hidden="1" customWidth="1"/>
    <col min="19" max="19" width="6.421875" style="22" hidden="1" customWidth="1"/>
    <col min="20" max="21" width="7.00390625" style="22" hidden="1" customWidth="1"/>
    <col min="22" max="22" width="10.57421875" style="22" hidden="1" customWidth="1"/>
    <col min="23" max="23" width="10.421875" style="22" hidden="1" customWidth="1"/>
    <col min="24" max="24" width="7.00390625" style="22" hidden="1" customWidth="1"/>
    <col min="25" max="16384" width="7.00390625" style="22" customWidth="1"/>
  </cols>
  <sheetData>
    <row r="1" spans="1:2" ht="21.75" customHeight="1">
      <c r="A1" s="21" t="s">
        <v>1144</v>
      </c>
      <c r="B1" s="21"/>
    </row>
    <row r="2" spans="1:8" ht="51.75" customHeight="1">
      <c r="A2" s="405" t="s">
        <v>81</v>
      </c>
      <c r="B2" s="406"/>
      <c r="F2" s="22"/>
      <c r="G2" s="22"/>
      <c r="H2" s="22"/>
    </row>
    <row r="3" spans="2:12" ht="15">
      <c r="B3" s="73" t="s">
        <v>41</v>
      </c>
      <c r="D3" s="22">
        <v>12.11</v>
      </c>
      <c r="F3" s="22">
        <v>12.22</v>
      </c>
      <c r="G3" s="22"/>
      <c r="H3" s="22"/>
      <c r="L3" s="22">
        <v>1.2</v>
      </c>
    </row>
    <row r="4" spans="1:14" s="75" customFormat="1" ht="39.75" customHeight="1">
      <c r="A4" s="18" t="s">
        <v>77</v>
      </c>
      <c r="B4" s="18" t="s">
        <v>76</v>
      </c>
      <c r="C4" s="74"/>
      <c r="F4" s="76" t="s">
        <v>42</v>
      </c>
      <c r="G4" s="76" t="s">
        <v>43</v>
      </c>
      <c r="H4" s="76" t="s">
        <v>44</v>
      </c>
      <c r="I4" s="77"/>
      <c r="L4" s="76" t="s">
        <v>42</v>
      </c>
      <c r="M4" s="78" t="s">
        <v>43</v>
      </c>
      <c r="N4" s="76" t="s">
        <v>44</v>
      </c>
    </row>
    <row r="5" spans="1:24" ht="39.75" customHeight="1">
      <c r="A5" s="79" t="s">
        <v>61</v>
      </c>
      <c r="B5" s="43"/>
      <c r="C5" s="32">
        <v>105429</v>
      </c>
      <c r="D5" s="80">
        <v>595734.14</v>
      </c>
      <c r="E5" s="22">
        <f>104401+13602</f>
        <v>118003</v>
      </c>
      <c r="F5" s="23" t="s">
        <v>8</v>
      </c>
      <c r="G5" s="23" t="s">
        <v>45</v>
      </c>
      <c r="H5" s="24">
        <v>596221.15</v>
      </c>
      <c r="I5" s="25" t="e">
        <f>F5-A5</f>
        <v>#VALUE!</v>
      </c>
      <c r="J5" s="40" t="e">
        <f>H5-#REF!</f>
        <v>#REF!</v>
      </c>
      <c r="K5" s="40">
        <v>75943</v>
      </c>
      <c r="L5" s="23" t="s">
        <v>8</v>
      </c>
      <c r="M5" s="23" t="s">
        <v>45</v>
      </c>
      <c r="N5" s="24">
        <v>643048.95</v>
      </c>
      <c r="O5" s="25" t="e">
        <f>L5-A5</f>
        <v>#VALUE!</v>
      </c>
      <c r="P5" s="40" t="e">
        <f>N5-#REF!</f>
        <v>#REF!</v>
      </c>
      <c r="R5" s="22">
        <v>717759</v>
      </c>
      <c r="T5" s="41" t="s">
        <v>8</v>
      </c>
      <c r="U5" s="41" t="s">
        <v>45</v>
      </c>
      <c r="V5" s="42">
        <v>659380.53</v>
      </c>
      <c r="W5" s="22" t="e">
        <f>#REF!-V5</f>
        <v>#REF!</v>
      </c>
      <c r="X5" s="22" t="e">
        <f>T5-A5</f>
        <v>#VALUE!</v>
      </c>
    </row>
    <row r="6" spans="1:22" ht="39.75" customHeight="1">
      <c r="A6" s="79" t="s">
        <v>62</v>
      </c>
      <c r="B6" s="43"/>
      <c r="C6" s="32"/>
      <c r="D6" s="80"/>
      <c r="J6" s="40"/>
      <c r="K6" s="40"/>
      <c r="L6" s="23"/>
      <c r="M6" s="23"/>
      <c r="N6" s="24"/>
      <c r="O6" s="25"/>
      <c r="P6" s="40"/>
      <c r="T6" s="41"/>
      <c r="U6" s="41"/>
      <c r="V6" s="42"/>
    </row>
    <row r="7" spans="1:22" ht="39.75" customHeight="1">
      <c r="A7" s="79" t="s">
        <v>63</v>
      </c>
      <c r="B7" s="43"/>
      <c r="C7" s="32"/>
      <c r="D7" s="80"/>
      <c r="J7" s="40"/>
      <c r="K7" s="40"/>
      <c r="L7" s="23"/>
      <c r="M7" s="23"/>
      <c r="N7" s="24"/>
      <c r="O7" s="25"/>
      <c r="P7" s="40"/>
      <c r="T7" s="41"/>
      <c r="U7" s="41"/>
      <c r="V7" s="42"/>
    </row>
    <row r="8" spans="1:22" ht="39.75" customHeight="1">
      <c r="A8" s="79" t="s">
        <v>64</v>
      </c>
      <c r="B8" s="43"/>
      <c r="C8" s="32"/>
      <c r="D8" s="80"/>
      <c r="J8" s="40"/>
      <c r="K8" s="40"/>
      <c r="L8" s="23"/>
      <c r="M8" s="23"/>
      <c r="N8" s="24"/>
      <c r="O8" s="25"/>
      <c r="P8" s="40"/>
      <c r="T8" s="41"/>
      <c r="U8" s="41"/>
      <c r="V8" s="42"/>
    </row>
    <row r="9" spans="1:22" ht="39.75" customHeight="1">
      <c r="A9" s="79" t="s">
        <v>65</v>
      </c>
      <c r="B9" s="43"/>
      <c r="C9" s="32"/>
      <c r="D9" s="80"/>
      <c r="J9" s="40"/>
      <c r="K9" s="40"/>
      <c r="L9" s="23"/>
      <c r="M9" s="23"/>
      <c r="N9" s="24"/>
      <c r="O9" s="25"/>
      <c r="P9" s="40"/>
      <c r="T9" s="41"/>
      <c r="U9" s="41"/>
      <c r="V9" s="42"/>
    </row>
    <row r="10" spans="1:22" ht="39.75" customHeight="1">
      <c r="A10" s="79" t="s">
        <v>0</v>
      </c>
      <c r="B10" s="43"/>
      <c r="C10" s="32"/>
      <c r="D10" s="80"/>
      <c r="J10" s="40"/>
      <c r="K10" s="40"/>
      <c r="L10" s="23"/>
      <c r="M10" s="23"/>
      <c r="N10" s="24"/>
      <c r="O10" s="25"/>
      <c r="P10" s="40"/>
      <c r="T10" s="41"/>
      <c r="U10" s="41"/>
      <c r="V10" s="42"/>
    </row>
    <row r="11" spans="1:22" ht="39.75" customHeight="1">
      <c r="A11" s="79" t="s">
        <v>60</v>
      </c>
      <c r="B11" s="6"/>
      <c r="C11" s="32"/>
      <c r="D11" s="40"/>
      <c r="J11" s="40"/>
      <c r="K11" s="40"/>
      <c r="L11" s="23"/>
      <c r="M11" s="23"/>
      <c r="N11" s="24"/>
      <c r="O11" s="25"/>
      <c r="P11" s="40"/>
      <c r="T11" s="41"/>
      <c r="U11" s="41"/>
      <c r="V11" s="42"/>
    </row>
    <row r="12" spans="1:23" ht="39.75" customHeight="1">
      <c r="A12" s="26" t="s">
        <v>48</v>
      </c>
      <c r="B12" s="43"/>
      <c r="F12" s="81">
        <f>""</f>
      </c>
      <c r="G12" s="81">
        <f>""</f>
      </c>
      <c r="H12" s="81">
        <f>""</f>
      </c>
      <c r="L12" s="81">
        <f>""</f>
      </c>
      <c r="M12" s="82">
        <f>""</f>
      </c>
      <c r="N12" s="81">
        <f>""</f>
      </c>
      <c r="V12" s="83" t="e">
        <f>V13+#REF!+#REF!+#REF!+#REF!+#REF!+#REF!+#REF!+#REF!+#REF!+#REF!+#REF!+#REF!+#REF!+#REF!+#REF!+#REF!+#REF!+#REF!+#REF!+#REF!</f>
        <v>#REF!</v>
      </c>
      <c r="W12" s="83" t="e">
        <f>W13+#REF!+#REF!+#REF!+#REF!+#REF!+#REF!+#REF!+#REF!+#REF!+#REF!+#REF!+#REF!+#REF!+#REF!+#REF!+#REF!+#REF!+#REF!+#REF!+#REF!</f>
        <v>#REF!</v>
      </c>
    </row>
    <row r="13" spans="1:24" ht="19.5" customHeight="1">
      <c r="A13" s="208" t="s">
        <v>214</v>
      </c>
      <c r="B13" s="3"/>
      <c r="P13" s="40"/>
      <c r="T13" s="41" t="s">
        <v>3</v>
      </c>
      <c r="U13" s="41" t="s">
        <v>28</v>
      </c>
      <c r="V13" s="42">
        <v>19998</v>
      </c>
      <c r="W13" s="22" t="e">
        <f>#REF!-V13</f>
        <v>#REF!</v>
      </c>
      <c r="X13" s="22" t="e">
        <f>T13-A13</f>
        <v>#VALUE!</v>
      </c>
    </row>
    <row r="14" spans="16:24" ht="19.5" customHeight="1">
      <c r="P14" s="40"/>
      <c r="T14" s="41" t="s">
        <v>2</v>
      </c>
      <c r="U14" s="41" t="s">
        <v>29</v>
      </c>
      <c r="V14" s="42">
        <v>19998</v>
      </c>
      <c r="W14" s="22" t="e">
        <f>#REF!-V14</f>
        <v>#REF!</v>
      </c>
      <c r="X14" s="22">
        <f>T14-A14</f>
        <v>23203</v>
      </c>
    </row>
    <row r="15" spans="16:24" ht="19.5" customHeight="1">
      <c r="P15" s="40"/>
      <c r="T15" s="41" t="s">
        <v>1</v>
      </c>
      <c r="U15" s="41" t="s">
        <v>30</v>
      </c>
      <c r="V15" s="42">
        <v>19998</v>
      </c>
      <c r="W15" s="22" t="e">
        <f>#REF!-V15</f>
        <v>#REF!</v>
      </c>
      <c r="X15" s="22">
        <f>T15-A15</f>
        <v>2320301</v>
      </c>
    </row>
    <row r="16" ht="19.5" customHeight="1">
      <c r="P16" s="40"/>
    </row>
    <row r="17" s="22" customFormat="1" ht="19.5" customHeight="1">
      <c r="P17" s="40"/>
    </row>
    <row r="18" s="22" customFormat="1" ht="19.5" customHeight="1">
      <c r="P18" s="40"/>
    </row>
    <row r="19" s="22" customFormat="1" ht="19.5" customHeight="1">
      <c r="P19" s="40"/>
    </row>
    <row r="20" s="22" customFormat="1" ht="19.5" customHeight="1">
      <c r="P20" s="40"/>
    </row>
    <row r="21" s="22" customFormat="1" ht="19.5" customHeight="1">
      <c r="P21" s="40"/>
    </row>
    <row r="22" s="22" customFormat="1" ht="19.5" customHeight="1">
      <c r="P22" s="40"/>
    </row>
    <row r="23" s="22" customFormat="1" ht="19.5" customHeight="1">
      <c r="P23" s="40"/>
    </row>
    <row r="24" s="22" customFormat="1" ht="19.5" customHeight="1">
      <c r="P24" s="40"/>
    </row>
    <row r="25" s="22" customFormat="1" ht="19.5" customHeight="1">
      <c r="P25" s="40"/>
    </row>
    <row r="26" s="22" customFormat="1" ht="19.5" customHeight="1">
      <c r="P26" s="40"/>
    </row>
    <row r="27" s="22" customFormat="1" ht="19.5" customHeight="1">
      <c r="P27" s="40"/>
    </row>
    <row r="28" s="22" customFormat="1" ht="19.5" customHeight="1">
      <c r="P28" s="40"/>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9"/>
  <sheetViews>
    <sheetView zoomScalePageLayoutView="0" workbookViewId="0" topLeftCell="A1">
      <selection activeCell="J6" sqref="J6"/>
    </sheetView>
  </sheetViews>
  <sheetFormatPr defaultColWidth="0" defaultRowHeight="15"/>
  <cols>
    <col min="1" max="2" width="37.57421875" style="103" customWidth="1"/>
    <col min="3" max="3" width="8.00390625" style="103" bestFit="1" customWidth="1"/>
    <col min="4" max="4" width="7.8515625" style="103" bestFit="1" customWidth="1"/>
    <col min="5" max="5" width="8.421875" style="103" hidden="1" customWidth="1"/>
    <col min="6" max="6" width="7.8515625" style="103" hidden="1" customWidth="1"/>
    <col min="7" max="254" width="7.8515625" style="103" customWidth="1"/>
    <col min="255" max="255" width="35.7109375" style="103" customWidth="1"/>
    <col min="256" max="16384" width="0" style="103" hidden="1" customWidth="1"/>
  </cols>
  <sheetData>
    <row r="1" spans="1:2" ht="27" customHeight="1">
      <c r="A1" s="122" t="s">
        <v>1143</v>
      </c>
      <c r="B1" s="102"/>
    </row>
    <row r="2" spans="1:2" ht="39.75" customHeight="1">
      <c r="A2" s="104" t="s">
        <v>82</v>
      </c>
      <c r="B2" s="105"/>
    </row>
    <row r="3" spans="1:2" s="107" customFormat="1" ht="18.75" customHeight="1">
      <c r="A3" s="106"/>
      <c r="B3" s="73" t="s">
        <v>41</v>
      </c>
    </row>
    <row r="4" spans="1:3" s="110" customFormat="1" ht="53.25" customHeight="1">
      <c r="A4" s="108" t="s">
        <v>58</v>
      </c>
      <c r="B4" s="99" t="s">
        <v>75</v>
      </c>
      <c r="C4" s="109"/>
    </row>
    <row r="5" spans="1:3" s="113" customFormat="1" ht="53.25" customHeight="1">
      <c r="A5" s="111"/>
      <c r="B5" s="111"/>
      <c r="C5" s="112"/>
    </row>
    <row r="6" spans="1:5" s="107" customFormat="1" ht="53.25" customHeight="1">
      <c r="A6" s="111"/>
      <c r="B6" s="111"/>
      <c r="C6" s="114"/>
      <c r="E6" s="107">
        <v>988753</v>
      </c>
    </row>
    <row r="7" spans="1:5" s="107" customFormat="1" ht="53.25" customHeight="1">
      <c r="A7" s="111"/>
      <c r="B7" s="111"/>
      <c r="C7" s="114"/>
      <c r="E7" s="107">
        <v>822672</v>
      </c>
    </row>
    <row r="8" spans="1:3" s="118" customFormat="1" ht="53.25" customHeight="1">
      <c r="A8" s="115" t="s">
        <v>33</v>
      </c>
      <c r="B8" s="116"/>
      <c r="C8" s="117"/>
    </row>
    <row r="9" spans="1:2" ht="15.75">
      <c r="A9" s="208" t="s">
        <v>272</v>
      </c>
      <c r="B9" s="3"/>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5"/>
  </sheetPr>
  <dimension ref="A1:E24"/>
  <sheetViews>
    <sheetView zoomScalePageLayoutView="0" workbookViewId="0" topLeftCell="A1">
      <selection activeCell="H10" sqref="H10"/>
    </sheetView>
  </sheetViews>
  <sheetFormatPr defaultColWidth="9.140625" defaultRowHeight="15"/>
  <cols>
    <col min="1" max="1" width="17.140625" style="57" customWidth="1"/>
    <col min="2" max="2" width="41.140625" style="57" customWidth="1"/>
    <col min="3" max="3" width="17.28125" style="59" customWidth="1"/>
    <col min="4" max="16384" width="9.00390625" style="57" customWidth="1"/>
  </cols>
  <sheetData>
    <row r="1" ht="22.5" customHeight="1">
      <c r="A1" s="60" t="s">
        <v>683</v>
      </c>
    </row>
    <row r="2" spans="1:3" ht="24.75" customHeight="1">
      <c r="A2" s="402" t="s">
        <v>166</v>
      </c>
      <c r="B2" s="403"/>
      <c r="C2" s="403"/>
    </row>
    <row r="3" s="60" customFormat="1" ht="24" customHeight="1">
      <c r="C3" s="58" t="s">
        <v>17</v>
      </c>
    </row>
    <row r="4" spans="1:3" s="65" customFormat="1" ht="33" customHeight="1">
      <c r="A4" s="67" t="s">
        <v>18</v>
      </c>
      <c r="B4" s="67" t="s">
        <v>19</v>
      </c>
      <c r="C4" s="70" t="s">
        <v>167</v>
      </c>
    </row>
    <row r="5" spans="1:3" s="65" customFormat="1" ht="24.75" customHeight="1">
      <c r="A5" s="250">
        <v>102</v>
      </c>
      <c r="B5" s="251" t="s">
        <v>668</v>
      </c>
      <c r="C5" s="64">
        <f>C6+C9+C16+C20</f>
        <v>81024</v>
      </c>
    </row>
    <row r="6" spans="1:3" s="88" customFormat="1" ht="24.75" customHeight="1">
      <c r="A6" s="252" t="s">
        <v>654</v>
      </c>
      <c r="B6" s="253" t="s">
        <v>655</v>
      </c>
      <c r="C6" s="64">
        <f>SUM(C7:C8)</f>
        <v>12095</v>
      </c>
    </row>
    <row r="7" spans="1:5" s="89" customFormat="1" ht="24.75" customHeight="1">
      <c r="A7" s="254">
        <v>1020301</v>
      </c>
      <c r="B7" s="255" t="s">
        <v>656</v>
      </c>
      <c r="C7" s="260">
        <v>11799</v>
      </c>
      <c r="E7" s="90"/>
    </row>
    <row r="8" spans="1:3" s="60" customFormat="1" ht="24.75" customHeight="1">
      <c r="A8" s="254">
        <v>1020303</v>
      </c>
      <c r="B8" s="255" t="s">
        <v>797</v>
      </c>
      <c r="C8" s="260">
        <v>296</v>
      </c>
    </row>
    <row r="9" spans="1:3" s="65" customFormat="1" ht="24.75" customHeight="1">
      <c r="A9" s="250">
        <v>10210</v>
      </c>
      <c r="B9" s="256" t="s">
        <v>657</v>
      </c>
      <c r="C9" s="257">
        <f>SUM(C10:C15)</f>
        <v>14608</v>
      </c>
    </row>
    <row r="10" spans="1:5" s="60" customFormat="1" ht="24.75" customHeight="1">
      <c r="A10" s="258">
        <v>1021001</v>
      </c>
      <c r="B10" s="259" t="s">
        <v>658</v>
      </c>
      <c r="C10" s="260">
        <v>3115</v>
      </c>
      <c r="E10" s="66"/>
    </row>
    <row r="11" spans="1:3" s="60" customFormat="1" ht="24.75" customHeight="1">
      <c r="A11" s="258">
        <v>1021002</v>
      </c>
      <c r="B11" s="259" t="s">
        <v>659</v>
      </c>
      <c r="C11" s="260">
        <v>10753</v>
      </c>
    </row>
    <row r="12" spans="1:3" s="65" customFormat="1" ht="24.75" customHeight="1">
      <c r="A12" s="258">
        <v>1021003</v>
      </c>
      <c r="B12" s="259" t="s">
        <v>660</v>
      </c>
      <c r="C12" s="260">
        <v>305</v>
      </c>
    </row>
    <row r="13" spans="1:3" s="65" customFormat="1" ht="24.75" customHeight="1">
      <c r="A13" s="258">
        <v>1021004</v>
      </c>
      <c r="B13" s="259" t="s">
        <v>798</v>
      </c>
      <c r="C13" s="260">
        <v>400</v>
      </c>
    </row>
    <row r="14" spans="1:3" s="65" customFormat="1" ht="24.75" customHeight="1">
      <c r="A14" s="258">
        <v>1021099</v>
      </c>
      <c r="B14" s="259" t="s">
        <v>662</v>
      </c>
      <c r="C14" s="260">
        <v>25</v>
      </c>
    </row>
    <row r="15" spans="1:3" s="65" customFormat="1" ht="24.75" customHeight="1">
      <c r="A15" s="258">
        <v>11016</v>
      </c>
      <c r="B15" s="259" t="s">
        <v>661</v>
      </c>
      <c r="C15" s="260">
        <v>10</v>
      </c>
    </row>
    <row r="16" spans="1:5" s="60" customFormat="1" ht="24.75" customHeight="1">
      <c r="A16" s="250">
        <v>10211</v>
      </c>
      <c r="B16" s="256" t="s">
        <v>663</v>
      </c>
      <c r="C16" s="257">
        <f>SUM(C17:C19)</f>
        <v>23781</v>
      </c>
      <c r="E16" s="66"/>
    </row>
    <row r="17" spans="1:3" s="60" customFormat="1" ht="24.75" customHeight="1">
      <c r="A17" s="258">
        <v>1021101</v>
      </c>
      <c r="B17" s="259" t="s">
        <v>805</v>
      </c>
      <c r="C17" s="260">
        <v>17255</v>
      </c>
    </row>
    <row r="18" spans="1:3" s="65" customFormat="1" ht="24.75" customHeight="1">
      <c r="A18" s="258">
        <v>1021102</v>
      </c>
      <c r="B18" s="259" t="s">
        <v>799</v>
      </c>
      <c r="C18" s="260">
        <v>6500</v>
      </c>
    </row>
    <row r="19" spans="1:5" s="60" customFormat="1" ht="24.75" customHeight="1">
      <c r="A19" s="258">
        <v>1021103</v>
      </c>
      <c r="B19" s="259" t="s">
        <v>664</v>
      </c>
      <c r="C19" s="260">
        <v>26</v>
      </c>
      <c r="E19" s="66"/>
    </row>
    <row r="20" spans="1:3" s="60" customFormat="1" ht="24.75" customHeight="1">
      <c r="A20" s="250">
        <v>10212</v>
      </c>
      <c r="B20" s="256" t="s">
        <v>665</v>
      </c>
      <c r="C20" s="257">
        <f>SUM(C21:C23)</f>
        <v>30540</v>
      </c>
    </row>
    <row r="21" spans="1:3" s="65" customFormat="1" ht="24.75" customHeight="1">
      <c r="A21" s="258">
        <v>1021201</v>
      </c>
      <c r="B21" s="259" t="s">
        <v>800</v>
      </c>
      <c r="C21" s="260">
        <v>10550</v>
      </c>
    </row>
    <row r="22" spans="1:3" s="65" customFormat="1" ht="24.75" customHeight="1">
      <c r="A22" s="258">
        <v>1021202</v>
      </c>
      <c r="B22" s="259" t="s">
        <v>666</v>
      </c>
      <c r="C22" s="260">
        <v>19740</v>
      </c>
    </row>
    <row r="23" spans="1:3" ht="15.75">
      <c r="A23" s="258">
        <v>1021203</v>
      </c>
      <c r="B23" s="259" t="s">
        <v>667</v>
      </c>
      <c r="C23" s="260">
        <v>250</v>
      </c>
    </row>
    <row r="24" spans="1:3" ht="15.75">
      <c r="A24" s="418" t="s">
        <v>27</v>
      </c>
      <c r="B24" s="419"/>
      <c r="C24" s="64">
        <f>C20+C16+C9+C6</f>
        <v>81024</v>
      </c>
    </row>
  </sheetData>
  <sheetProtection/>
  <mergeCells count="2">
    <mergeCell ref="A2:C2"/>
    <mergeCell ref="A24:B24"/>
  </mergeCells>
  <printOptions horizontalCentered="1"/>
  <pageMargins left="0.9199999999999999" right="0.7480314960629921" top="0.9842519685039371"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X33"/>
  <sheetViews>
    <sheetView zoomScalePageLayoutView="0" workbookViewId="0" topLeftCell="A16">
      <selection activeCell="AG27" sqref="AG27"/>
    </sheetView>
  </sheetViews>
  <sheetFormatPr defaultColWidth="7.00390625" defaultRowHeight="15"/>
  <cols>
    <col min="1" max="1" width="30.140625" style="4" customWidth="1"/>
    <col min="2" max="2" width="29.57421875" style="145" customWidth="1"/>
    <col min="3" max="3" width="10.421875" style="3" hidden="1" customWidth="1"/>
    <col min="4" max="4" width="9.57421875" style="22" hidden="1" customWidth="1"/>
    <col min="5" max="5" width="8.140625" style="22" hidden="1" customWidth="1"/>
    <col min="6" max="6" width="9.57421875" style="23" hidden="1" customWidth="1"/>
    <col min="7" max="7" width="17.421875" style="23" hidden="1" customWidth="1"/>
    <col min="8" max="8" width="12.421875" style="24" hidden="1" customWidth="1"/>
    <col min="9" max="9" width="7.00390625" style="25" hidden="1" customWidth="1"/>
    <col min="10" max="11" width="7.00390625" style="22" hidden="1" customWidth="1"/>
    <col min="12" max="12" width="13.8515625" style="22" hidden="1" customWidth="1"/>
    <col min="13" max="13" width="7.8515625" style="22" hidden="1" customWidth="1"/>
    <col min="14" max="14" width="9.421875" style="22" hidden="1" customWidth="1"/>
    <col min="15" max="15" width="6.8515625" style="22" hidden="1" customWidth="1"/>
    <col min="16" max="16" width="9.00390625" style="22" hidden="1" customWidth="1"/>
    <col min="17" max="17" width="5.8515625" style="22" hidden="1" customWidth="1"/>
    <col min="18" max="18" width="5.28125" style="22" hidden="1" customWidth="1"/>
    <col min="19" max="19" width="6.421875" style="22" hidden="1" customWidth="1"/>
    <col min="20" max="21" width="7.00390625" style="22" hidden="1" customWidth="1"/>
    <col min="22" max="22" width="10.57421875" style="22" hidden="1" customWidth="1"/>
    <col min="23" max="23" width="10.421875" style="22" hidden="1" customWidth="1"/>
    <col min="24" max="24" width="7.00390625" style="22" hidden="1" customWidth="1"/>
    <col min="25" max="16384" width="7.00390625" style="22" customWidth="1"/>
  </cols>
  <sheetData>
    <row r="1" ht="29.25" customHeight="1">
      <c r="A1" s="21" t="s">
        <v>31</v>
      </c>
    </row>
    <row r="2" spans="1:8" ht="28.5" customHeight="1">
      <c r="A2" s="397" t="s">
        <v>86</v>
      </c>
      <c r="B2" s="398"/>
      <c r="F2" s="22"/>
      <c r="G2" s="22"/>
      <c r="H2" s="22"/>
    </row>
    <row r="3" spans="1:12" s="3" customFormat="1" ht="21.75" customHeight="1">
      <c r="A3" s="4"/>
      <c r="B3" s="146" t="s">
        <v>17</v>
      </c>
      <c r="D3" s="3">
        <v>12.11</v>
      </c>
      <c r="F3" s="3">
        <v>12.22</v>
      </c>
      <c r="I3" s="2"/>
      <c r="L3" s="3">
        <v>1.2</v>
      </c>
    </row>
    <row r="4" spans="1:14" s="3" customFormat="1" ht="22.5" customHeight="1">
      <c r="A4" s="123" t="s">
        <v>87</v>
      </c>
      <c r="B4" s="124" t="s">
        <v>35</v>
      </c>
      <c r="F4" s="29" t="s">
        <v>20</v>
      </c>
      <c r="G4" s="29" t="s">
        <v>21</v>
      </c>
      <c r="H4" s="29" t="s">
        <v>22</v>
      </c>
      <c r="I4" s="2"/>
      <c r="L4" s="29" t="s">
        <v>20</v>
      </c>
      <c r="M4" s="30" t="s">
        <v>21</v>
      </c>
      <c r="N4" s="29" t="s">
        <v>22</v>
      </c>
    </row>
    <row r="5" spans="1:24" s="4" customFormat="1" ht="22.5" customHeight="1">
      <c r="A5" s="125" t="s">
        <v>67</v>
      </c>
      <c r="B5" s="227">
        <f>SUM(B6:B30)</f>
        <v>280775</v>
      </c>
      <c r="C5" s="4">
        <v>105429</v>
      </c>
      <c r="D5" s="4">
        <v>595734.14</v>
      </c>
      <c r="E5" s="4">
        <f>104401+13602</f>
        <v>118003</v>
      </c>
      <c r="F5" s="48" t="s">
        <v>8</v>
      </c>
      <c r="G5" s="48" t="s">
        <v>23</v>
      </c>
      <c r="H5" s="48">
        <v>596221.15</v>
      </c>
      <c r="I5" s="4" t="e">
        <f aca="true" t="shared" si="0" ref="I5:I10">F5-A5</f>
        <v>#VALUE!</v>
      </c>
      <c r="J5" s="4">
        <f aca="true" t="shared" si="1" ref="J5:J14">H5-B5</f>
        <v>315446.15</v>
      </c>
      <c r="K5" s="4">
        <v>75943</v>
      </c>
      <c r="L5" s="48" t="s">
        <v>8</v>
      </c>
      <c r="M5" s="48" t="s">
        <v>23</v>
      </c>
      <c r="N5" s="48">
        <v>643048.95</v>
      </c>
      <c r="O5" s="4" t="e">
        <f aca="true" t="shared" si="2" ref="O5:O10">L5-A5</f>
        <v>#VALUE!</v>
      </c>
      <c r="P5" s="4">
        <f aca="true" t="shared" si="3" ref="P5:P14">N5-B5</f>
        <v>362273.94999999995</v>
      </c>
      <c r="R5" s="4">
        <v>717759</v>
      </c>
      <c r="T5" s="49" t="s">
        <v>8</v>
      </c>
      <c r="U5" s="49" t="s">
        <v>23</v>
      </c>
      <c r="V5" s="49">
        <v>659380.53</v>
      </c>
      <c r="W5" s="4">
        <f aca="true" t="shared" si="4" ref="W5:W14">B5-V5</f>
        <v>-378605.53</v>
      </c>
      <c r="X5" s="4" t="e">
        <f aca="true" t="shared" si="5" ref="X5:X10">T5-A5</f>
        <v>#VALUE!</v>
      </c>
    </row>
    <row r="6" spans="1:24" s="50" customFormat="1" ht="22.5" customHeight="1">
      <c r="A6" s="126" t="s">
        <v>1159</v>
      </c>
      <c r="B6" s="227">
        <v>24455</v>
      </c>
      <c r="D6" s="50">
        <v>7616.62</v>
      </c>
      <c r="F6" s="51" t="s">
        <v>7</v>
      </c>
      <c r="G6" s="51" t="s">
        <v>24</v>
      </c>
      <c r="H6" s="51">
        <v>7616.62</v>
      </c>
      <c r="I6" s="50" t="e">
        <f t="shared" si="0"/>
        <v>#VALUE!</v>
      </c>
      <c r="J6" s="50">
        <f t="shared" si="1"/>
        <v>-16838.38</v>
      </c>
      <c r="L6" s="51" t="s">
        <v>7</v>
      </c>
      <c r="M6" s="51" t="s">
        <v>24</v>
      </c>
      <c r="N6" s="51">
        <v>7749.58</v>
      </c>
      <c r="O6" s="50" t="e">
        <f t="shared" si="2"/>
        <v>#VALUE!</v>
      </c>
      <c r="P6" s="50">
        <f t="shared" si="3"/>
        <v>-16705.42</v>
      </c>
      <c r="T6" s="52" t="s">
        <v>7</v>
      </c>
      <c r="U6" s="52" t="s">
        <v>24</v>
      </c>
      <c r="V6" s="52">
        <v>8475.47</v>
      </c>
      <c r="W6" s="50">
        <f t="shared" si="4"/>
        <v>15979.53</v>
      </c>
      <c r="X6" s="50" t="e">
        <f t="shared" si="5"/>
        <v>#VALUE!</v>
      </c>
    </row>
    <row r="7" spans="1:24" s="54" customFormat="1" ht="22.5" customHeight="1">
      <c r="A7" s="127" t="s">
        <v>1158</v>
      </c>
      <c r="B7" s="147">
        <v>0</v>
      </c>
      <c r="D7" s="54">
        <v>3922.87</v>
      </c>
      <c r="F7" s="55" t="s">
        <v>6</v>
      </c>
      <c r="G7" s="55" t="s">
        <v>25</v>
      </c>
      <c r="H7" s="55">
        <v>3922.87</v>
      </c>
      <c r="I7" s="54" t="e">
        <f t="shared" si="0"/>
        <v>#VALUE!</v>
      </c>
      <c r="J7" s="54">
        <f t="shared" si="1"/>
        <v>3922.87</v>
      </c>
      <c r="K7" s="54">
        <v>750</v>
      </c>
      <c r="L7" s="55" t="s">
        <v>6</v>
      </c>
      <c r="M7" s="55" t="s">
        <v>25</v>
      </c>
      <c r="N7" s="55">
        <v>4041.81</v>
      </c>
      <c r="O7" s="54" t="e">
        <f t="shared" si="2"/>
        <v>#VALUE!</v>
      </c>
      <c r="P7" s="54">
        <f t="shared" si="3"/>
        <v>4041.81</v>
      </c>
      <c r="T7" s="56" t="s">
        <v>6</v>
      </c>
      <c r="U7" s="56" t="s">
        <v>25</v>
      </c>
      <c r="V7" s="56">
        <v>4680.94</v>
      </c>
      <c r="W7" s="54">
        <f t="shared" si="4"/>
        <v>-4680.94</v>
      </c>
      <c r="X7" s="54" t="e">
        <f t="shared" si="5"/>
        <v>#VALUE!</v>
      </c>
    </row>
    <row r="8" spans="1:24" s="3" customFormat="1" ht="22.5" customHeight="1">
      <c r="A8" s="127" t="s">
        <v>1160</v>
      </c>
      <c r="B8" s="147">
        <v>100</v>
      </c>
      <c r="C8" s="39"/>
      <c r="D8" s="39">
        <v>135.6</v>
      </c>
      <c r="F8" s="34" t="s">
        <v>5</v>
      </c>
      <c r="G8" s="34" t="s">
        <v>26</v>
      </c>
      <c r="H8" s="35">
        <v>135.6</v>
      </c>
      <c r="I8" s="2" t="e">
        <f t="shared" si="0"/>
        <v>#VALUE!</v>
      </c>
      <c r="J8" s="32">
        <f t="shared" si="1"/>
        <v>35.599999999999994</v>
      </c>
      <c r="K8" s="32"/>
      <c r="L8" s="34" t="s">
        <v>5</v>
      </c>
      <c r="M8" s="34" t="s">
        <v>26</v>
      </c>
      <c r="N8" s="35">
        <v>135.6</v>
      </c>
      <c r="O8" s="2" t="e">
        <f t="shared" si="2"/>
        <v>#VALUE!</v>
      </c>
      <c r="P8" s="32">
        <f t="shared" si="3"/>
        <v>35.599999999999994</v>
      </c>
      <c r="T8" s="36" t="s">
        <v>5</v>
      </c>
      <c r="U8" s="36" t="s">
        <v>26</v>
      </c>
      <c r="V8" s="37">
        <v>135.6</v>
      </c>
      <c r="W8" s="3">
        <f t="shared" si="4"/>
        <v>-35.599999999999994</v>
      </c>
      <c r="X8" s="3" t="e">
        <f t="shared" si="5"/>
        <v>#VALUE!</v>
      </c>
    </row>
    <row r="9" spans="1:24" s="3" customFormat="1" ht="22.5" customHeight="1">
      <c r="A9" s="127" t="s">
        <v>1161</v>
      </c>
      <c r="B9" s="147">
        <v>12057</v>
      </c>
      <c r="C9" s="32">
        <v>105429</v>
      </c>
      <c r="D9" s="33">
        <v>595734.14</v>
      </c>
      <c r="E9" s="3">
        <f>104401+13602</f>
        <v>118003</v>
      </c>
      <c r="F9" s="34" t="s">
        <v>8</v>
      </c>
      <c r="G9" s="34" t="s">
        <v>23</v>
      </c>
      <c r="H9" s="35">
        <v>596221.15</v>
      </c>
      <c r="I9" s="2" t="e">
        <f t="shared" si="0"/>
        <v>#VALUE!</v>
      </c>
      <c r="J9" s="32">
        <f t="shared" si="1"/>
        <v>584164.15</v>
      </c>
      <c r="K9" s="32">
        <v>75943</v>
      </c>
      <c r="L9" s="34" t="s">
        <v>8</v>
      </c>
      <c r="M9" s="34" t="s">
        <v>23</v>
      </c>
      <c r="N9" s="35">
        <v>643048.95</v>
      </c>
      <c r="O9" s="2" t="e">
        <f t="shared" si="2"/>
        <v>#VALUE!</v>
      </c>
      <c r="P9" s="32">
        <f t="shared" si="3"/>
        <v>630991.95</v>
      </c>
      <c r="R9" s="3">
        <v>717759</v>
      </c>
      <c r="T9" s="36" t="s">
        <v>8</v>
      </c>
      <c r="U9" s="36" t="s">
        <v>23</v>
      </c>
      <c r="V9" s="37">
        <v>659380.53</v>
      </c>
      <c r="W9" s="3">
        <f t="shared" si="4"/>
        <v>-647323.53</v>
      </c>
      <c r="X9" s="3" t="e">
        <f t="shared" si="5"/>
        <v>#VALUE!</v>
      </c>
    </row>
    <row r="10" spans="1:24" s="3" customFormat="1" ht="22.5" customHeight="1">
      <c r="A10" s="127" t="s">
        <v>1162</v>
      </c>
      <c r="B10" s="148">
        <v>66367</v>
      </c>
      <c r="C10" s="32"/>
      <c r="D10" s="32">
        <v>7616.62</v>
      </c>
      <c r="F10" s="34" t="s">
        <v>7</v>
      </c>
      <c r="G10" s="34" t="s">
        <v>24</v>
      </c>
      <c r="H10" s="35">
        <v>7616.62</v>
      </c>
      <c r="I10" s="2" t="e">
        <f t="shared" si="0"/>
        <v>#VALUE!</v>
      </c>
      <c r="J10" s="32">
        <f t="shared" si="1"/>
        <v>-58750.38</v>
      </c>
      <c r="K10" s="32"/>
      <c r="L10" s="34" t="s">
        <v>7</v>
      </c>
      <c r="M10" s="34" t="s">
        <v>24</v>
      </c>
      <c r="N10" s="35">
        <v>7749.58</v>
      </c>
      <c r="O10" s="2" t="e">
        <f t="shared" si="2"/>
        <v>#VALUE!</v>
      </c>
      <c r="P10" s="32">
        <f t="shared" si="3"/>
        <v>-58617.42</v>
      </c>
      <c r="T10" s="36" t="s">
        <v>7</v>
      </c>
      <c r="U10" s="36" t="s">
        <v>24</v>
      </c>
      <c r="V10" s="37">
        <v>8475.47</v>
      </c>
      <c r="W10" s="3">
        <f t="shared" si="4"/>
        <v>57891.53</v>
      </c>
      <c r="X10" s="3" t="e">
        <f t="shared" si="5"/>
        <v>#VALUE!</v>
      </c>
    </row>
    <row r="11" spans="1:22" s="3" customFormat="1" ht="22.5" customHeight="1">
      <c r="A11" s="127" t="s">
        <v>1163</v>
      </c>
      <c r="B11" s="147">
        <v>345</v>
      </c>
      <c r="C11" s="32"/>
      <c r="D11" s="32"/>
      <c r="F11" s="34"/>
      <c r="G11" s="34"/>
      <c r="H11" s="35"/>
      <c r="I11" s="2"/>
      <c r="J11" s="32"/>
      <c r="K11" s="32"/>
      <c r="L11" s="34"/>
      <c r="M11" s="34"/>
      <c r="N11" s="35"/>
      <c r="O11" s="2"/>
      <c r="P11" s="32"/>
      <c r="T11" s="36"/>
      <c r="U11" s="36"/>
      <c r="V11" s="37"/>
    </row>
    <row r="12" spans="1:24" s="3" customFormat="1" ht="22.5" customHeight="1">
      <c r="A12" s="128" t="s">
        <v>1164</v>
      </c>
      <c r="B12" s="148">
        <v>2282</v>
      </c>
      <c r="C12" s="32"/>
      <c r="D12" s="32">
        <v>3922.87</v>
      </c>
      <c r="F12" s="34" t="s">
        <v>6</v>
      </c>
      <c r="G12" s="34" t="s">
        <v>25</v>
      </c>
      <c r="H12" s="35">
        <v>3922.87</v>
      </c>
      <c r="I12" s="2" t="e">
        <f>F12-A12</f>
        <v>#VALUE!</v>
      </c>
      <c r="J12" s="32">
        <f t="shared" si="1"/>
        <v>1640.87</v>
      </c>
      <c r="K12" s="32">
        <v>750</v>
      </c>
      <c r="L12" s="34" t="s">
        <v>6</v>
      </c>
      <c r="M12" s="34" t="s">
        <v>25</v>
      </c>
      <c r="N12" s="35">
        <v>4041.81</v>
      </c>
      <c r="O12" s="2" t="e">
        <f>L12-A12</f>
        <v>#VALUE!</v>
      </c>
      <c r="P12" s="32">
        <f t="shared" si="3"/>
        <v>1759.81</v>
      </c>
      <c r="T12" s="36" t="s">
        <v>6</v>
      </c>
      <c r="U12" s="36" t="s">
        <v>25</v>
      </c>
      <c r="V12" s="37">
        <v>4680.94</v>
      </c>
      <c r="W12" s="3">
        <f t="shared" si="4"/>
        <v>-2398.9399999999996</v>
      </c>
      <c r="X12" s="3" t="e">
        <f>T12-A12</f>
        <v>#VALUE!</v>
      </c>
    </row>
    <row r="13" spans="1:24" s="3" customFormat="1" ht="22.5" customHeight="1">
      <c r="A13" s="128" t="s">
        <v>1165</v>
      </c>
      <c r="B13" s="148">
        <v>42595</v>
      </c>
      <c r="C13" s="32"/>
      <c r="D13" s="32">
        <v>3922.87</v>
      </c>
      <c r="F13" s="34" t="s">
        <v>6</v>
      </c>
      <c r="G13" s="34" t="s">
        <v>25</v>
      </c>
      <c r="H13" s="35">
        <v>3922.87</v>
      </c>
      <c r="I13" s="2" t="e">
        <f>F13-A13</f>
        <v>#VALUE!</v>
      </c>
      <c r="J13" s="32">
        <f t="shared" si="1"/>
        <v>-38672.13</v>
      </c>
      <c r="K13" s="32">
        <v>750</v>
      </c>
      <c r="L13" s="34" t="s">
        <v>6</v>
      </c>
      <c r="M13" s="34" t="s">
        <v>25</v>
      </c>
      <c r="N13" s="35">
        <v>4041.81</v>
      </c>
      <c r="O13" s="2" t="e">
        <f>L13-A13</f>
        <v>#VALUE!</v>
      </c>
      <c r="P13" s="32">
        <f t="shared" si="3"/>
        <v>-38553.19</v>
      </c>
      <c r="T13" s="36" t="s">
        <v>6</v>
      </c>
      <c r="U13" s="36" t="s">
        <v>25</v>
      </c>
      <c r="V13" s="37">
        <v>4680.94</v>
      </c>
      <c r="W13" s="3">
        <f t="shared" si="4"/>
        <v>37914.06</v>
      </c>
      <c r="X13" s="3" t="e">
        <f>T13-A13</f>
        <v>#VALUE!</v>
      </c>
    </row>
    <row r="14" spans="1:24" s="3" customFormat="1" ht="22.5" customHeight="1">
      <c r="A14" s="128" t="s">
        <v>1166</v>
      </c>
      <c r="B14" s="148">
        <v>22009</v>
      </c>
      <c r="C14" s="39"/>
      <c r="D14" s="39">
        <v>135.6</v>
      </c>
      <c r="F14" s="34" t="s">
        <v>5</v>
      </c>
      <c r="G14" s="34" t="s">
        <v>26</v>
      </c>
      <c r="H14" s="35">
        <v>135.6</v>
      </c>
      <c r="I14" s="2" t="e">
        <f>F14-A14</f>
        <v>#VALUE!</v>
      </c>
      <c r="J14" s="32">
        <f t="shared" si="1"/>
        <v>-21873.4</v>
      </c>
      <c r="K14" s="32"/>
      <c r="L14" s="34" t="s">
        <v>5</v>
      </c>
      <c r="M14" s="34" t="s">
        <v>26</v>
      </c>
      <c r="N14" s="35">
        <v>135.6</v>
      </c>
      <c r="O14" s="2" t="e">
        <f>L14-A14</f>
        <v>#VALUE!</v>
      </c>
      <c r="P14" s="32">
        <f t="shared" si="3"/>
        <v>-21873.4</v>
      </c>
      <c r="T14" s="36" t="s">
        <v>5</v>
      </c>
      <c r="U14" s="36" t="s">
        <v>26</v>
      </c>
      <c r="V14" s="37">
        <v>135.6</v>
      </c>
      <c r="W14" s="3">
        <f t="shared" si="4"/>
        <v>21873.4</v>
      </c>
      <c r="X14" s="3" t="e">
        <f>T14-A14</f>
        <v>#VALUE!</v>
      </c>
    </row>
    <row r="15" spans="1:23" s="3" customFormat="1" ht="22.5" customHeight="1">
      <c r="A15" s="128" t="s">
        <v>1167</v>
      </c>
      <c r="B15" s="147">
        <v>25630</v>
      </c>
      <c r="F15" s="29">
        <f>""</f>
      </c>
      <c r="G15" s="29">
        <f>""</f>
      </c>
      <c r="H15" s="29">
        <f>""</f>
      </c>
      <c r="I15" s="2"/>
      <c r="L15" s="29">
        <f>""</f>
      </c>
      <c r="M15" s="30">
        <f>""</f>
      </c>
      <c r="N15" s="29">
        <f>""</f>
      </c>
      <c r="V15" s="8" t="e">
        <f>V16+#REF!+#REF!+#REF!+#REF!+#REF!+#REF!+#REF!+#REF!+#REF!+#REF!+#REF!+#REF!+#REF!+#REF!+#REF!+#REF!+#REF!+#REF!+#REF!+#REF!</f>
        <v>#REF!</v>
      </c>
      <c r="W15" s="8" t="e">
        <f>W16+#REF!+#REF!+#REF!+#REF!+#REF!+#REF!+#REF!+#REF!+#REF!+#REF!+#REF!+#REF!+#REF!+#REF!+#REF!+#REF!+#REF!+#REF!+#REF!+#REF!</f>
        <v>#REF!</v>
      </c>
    </row>
    <row r="16" spans="1:24" ht="22.5" customHeight="1">
      <c r="A16" s="128" t="s">
        <v>1168</v>
      </c>
      <c r="B16" s="147">
        <v>9139</v>
      </c>
      <c r="P16" s="40"/>
      <c r="T16" s="41" t="s">
        <v>3</v>
      </c>
      <c r="U16" s="41" t="s">
        <v>28</v>
      </c>
      <c r="V16" s="42">
        <v>19998</v>
      </c>
      <c r="W16" s="22">
        <f>B16-V16</f>
        <v>-10859</v>
      </c>
      <c r="X16" s="22" t="e">
        <f>T16-A16</f>
        <v>#VALUE!</v>
      </c>
    </row>
    <row r="17" spans="1:24" ht="22.5" customHeight="1">
      <c r="A17" s="128" t="s">
        <v>1169</v>
      </c>
      <c r="B17" s="147">
        <v>21156</v>
      </c>
      <c r="P17" s="40"/>
      <c r="T17" s="41" t="s">
        <v>2</v>
      </c>
      <c r="U17" s="41" t="s">
        <v>29</v>
      </c>
      <c r="V17" s="42">
        <v>19998</v>
      </c>
      <c r="W17" s="22">
        <f>B17-V17</f>
        <v>1158</v>
      </c>
      <c r="X17" s="22" t="e">
        <f>T17-A17</f>
        <v>#VALUE!</v>
      </c>
    </row>
    <row r="18" spans="1:24" ht="22.5" customHeight="1">
      <c r="A18" s="128" t="s">
        <v>1170</v>
      </c>
      <c r="B18" s="147">
        <v>3254</v>
      </c>
      <c r="P18" s="40"/>
      <c r="T18" s="41" t="s">
        <v>1</v>
      </c>
      <c r="U18" s="41" t="s">
        <v>30</v>
      </c>
      <c r="V18" s="42">
        <v>19998</v>
      </c>
      <c r="W18" s="22">
        <f>B18-V18</f>
        <v>-16744</v>
      </c>
      <c r="X18" s="22" t="e">
        <f>T18-A18</f>
        <v>#VALUE!</v>
      </c>
    </row>
    <row r="19" spans="1:16" ht="22.5" customHeight="1">
      <c r="A19" s="128" t="s">
        <v>1171</v>
      </c>
      <c r="B19" s="147">
        <v>222</v>
      </c>
      <c r="P19" s="40"/>
    </row>
    <row r="20" spans="1:16" ht="22.5" customHeight="1">
      <c r="A20" s="128" t="s">
        <v>1172</v>
      </c>
      <c r="B20" s="147">
        <v>3103</v>
      </c>
      <c r="P20" s="40"/>
    </row>
    <row r="21" spans="1:16" ht="22.5" customHeight="1">
      <c r="A21" s="128" t="s">
        <v>1173</v>
      </c>
      <c r="B21" s="147">
        <v>0</v>
      </c>
      <c r="P21" s="40"/>
    </row>
    <row r="22" spans="1:16" ht="22.5" customHeight="1">
      <c r="A22" s="128" t="s">
        <v>1174</v>
      </c>
      <c r="B22" s="147">
        <v>0</v>
      </c>
      <c r="P22" s="40"/>
    </row>
    <row r="23" spans="1:16" ht="22.5" customHeight="1">
      <c r="A23" s="128" t="s">
        <v>1175</v>
      </c>
      <c r="B23" s="147">
        <v>16747</v>
      </c>
      <c r="P23" s="40"/>
    </row>
    <row r="24" spans="1:16" ht="22.5" customHeight="1">
      <c r="A24" s="128" t="s">
        <v>1176</v>
      </c>
      <c r="B24" s="147">
        <v>8529</v>
      </c>
      <c r="P24" s="40"/>
    </row>
    <row r="25" spans="1:16" ht="22.5" customHeight="1">
      <c r="A25" s="128" t="s">
        <v>1177</v>
      </c>
      <c r="B25" s="147">
        <v>24</v>
      </c>
      <c r="P25" s="40"/>
    </row>
    <row r="26" spans="1:16" ht="22.5" customHeight="1">
      <c r="A26" s="128" t="s">
        <v>1178</v>
      </c>
      <c r="B26" s="147">
        <v>2288</v>
      </c>
      <c r="P26" s="40"/>
    </row>
    <row r="27" spans="1:16" ht="22.5" customHeight="1">
      <c r="A27" s="128" t="s">
        <v>1179</v>
      </c>
      <c r="B27" s="149">
        <v>0</v>
      </c>
      <c r="P27" s="40"/>
    </row>
    <row r="28" spans="1:16" ht="22.5" customHeight="1">
      <c r="A28" s="128" t="s">
        <v>1180</v>
      </c>
      <c r="B28" s="148">
        <v>3172</v>
      </c>
      <c r="P28" s="40"/>
    </row>
    <row r="29" spans="1:2" ht="22.5" customHeight="1">
      <c r="A29" s="128" t="s">
        <v>1181</v>
      </c>
      <c r="B29" s="147">
        <v>0</v>
      </c>
    </row>
    <row r="30" spans="1:2" ht="22.5" customHeight="1">
      <c r="A30" s="128" t="s">
        <v>1182</v>
      </c>
      <c r="B30" s="149">
        <v>17301</v>
      </c>
    </row>
    <row r="31" spans="1:2" ht="22.5" customHeight="1">
      <c r="A31" s="119" t="s">
        <v>1156</v>
      </c>
      <c r="B31" s="150">
        <v>10833</v>
      </c>
    </row>
    <row r="32" spans="1:2" ht="22.5" customHeight="1">
      <c r="A32" s="437" t="s">
        <v>1157</v>
      </c>
      <c r="B32" s="150">
        <v>8250</v>
      </c>
    </row>
    <row r="33" spans="1:2" ht="22.5" customHeight="1">
      <c r="A33" s="101" t="s">
        <v>9</v>
      </c>
      <c r="B33" s="28">
        <v>299858</v>
      </c>
    </row>
    <row r="34" ht="22.5" customHeight="1"/>
    <row r="35" ht="22.5" customHeight="1"/>
    <row r="36" ht="22.5" customHeight="1"/>
    <row r="37" ht="22.5" customHeight="1"/>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sheetPr>
    <tabColor indexed="45"/>
  </sheetPr>
  <dimension ref="A1:Y33"/>
  <sheetViews>
    <sheetView zoomScalePageLayoutView="0" workbookViewId="0" topLeftCell="B1">
      <selection activeCell="AE12" sqref="AE12"/>
    </sheetView>
  </sheetViews>
  <sheetFormatPr defaultColWidth="7.00390625" defaultRowHeight="15"/>
  <cols>
    <col min="1" max="1" width="15.57421875" style="170" customWidth="1"/>
    <col min="2" max="2" width="46.57421875" style="168" customWidth="1"/>
    <col min="3" max="3" width="13.00390625" style="169" customWidth="1"/>
    <col min="4" max="4" width="10.421875" style="168" hidden="1" customWidth="1"/>
    <col min="5" max="5" width="9.57421875" style="166" hidden="1" customWidth="1"/>
    <col min="6" max="6" width="8.140625" style="166" hidden="1" customWidth="1"/>
    <col min="7" max="7" width="9.57421875" style="23" hidden="1" customWidth="1"/>
    <col min="8" max="8" width="17.421875" style="23" hidden="1" customWidth="1"/>
    <col min="9" max="9" width="12.421875" style="24" hidden="1" customWidth="1"/>
    <col min="10" max="10" width="7.00390625" style="167" hidden="1" customWidth="1"/>
    <col min="11" max="12" width="7.00390625" style="166" hidden="1" customWidth="1"/>
    <col min="13" max="13" width="13.8515625" style="166" hidden="1" customWidth="1"/>
    <col min="14" max="14" width="7.8515625" style="166" hidden="1" customWidth="1"/>
    <col min="15" max="15" width="9.421875" style="166" hidden="1" customWidth="1"/>
    <col min="16" max="16" width="6.8515625" style="166" hidden="1" customWidth="1"/>
    <col min="17" max="17" width="9.00390625" style="166" hidden="1" customWidth="1"/>
    <col min="18" max="18" width="5.8515625" style="166" hidden="1" customWidth="1"/>
    <col min="19" max="19" width="5.28125" style="166" hidden="1" customWidth="1"/>
    <col min="20" max="20" width="6.421875" style="166" hidden="1" customWidth="1"/>
    <col min="21" max="22" width="7.00390625" style="166" hidden="1" customWidth="1"/>
    <col min="23" max="23" width="10.57421875" style="166" hidden="1" customWidth="1"/>
    <col min="24" max="24" width="10.421875" style="166" hidden="1" customWidth="1"/>
    <col min="25" max="25" width="7.00390625" style="166" hidden="1" customWidth="1"/>
    <col min="26" max="16384" width="7.00390625" style="166" customWidth="1"/>
  </cols>
  <sheetData>
    <row r="1" spans="1:2" ht="21.75" customHeight="1">
      <c r="A1" s="21" t="s">
        <v>168</v>
      </c>
      <c r="B1" s="435" t="s">
        <v>1142</v>
      </c>
    </row>
    <row r="2" spans="1:9" ht="23.25">
      <c r="A2" s="420" t="s">
        <v>169</v>
      </c>
      <c r="B2" s="421"/>
      <c r="C2" s="422"/>
      <c r="G2" s="166"/>
      <c r="H2" s="166"/>
      <c r="I2" s="166"/>
    </row>
    <row r="3" spans="1:13" s="168" customFormat="1" ht="21" customHeight="1">
      <c r="A3" s="170"/>
      <c r="C3" s="235" t="s">
        <v>17</v>
      </c>
      <c r="E3" s="168">
        <v>12.11</v>
      </c>
      <c r="G3" s="168">
        <v>12.22</v>
      </c>
      <c r="J3" s="169"/>
      <c r="M3" s="168">
        <v>1.2</v>
      </c>
    </row>
    <row r="4" spans="1:15" s="168" customFormat="1" ht="27" customHeight="1">
      <c r="A4" s="184" t="s">
        <v>18</v>
      </c>
      <c r="B4" s="261" t="s">
        <v>19</v>
      </c>
      <c r="C4" s="173" t="s">
        <v>167</v>
      </c>
      <c r="G4" s="29" t="s">
        <v>20</v>
      </c>
      <c r="H4" s="29" t="s">
        <v>21</v>
      </c>
      <c r="I4" s="29" t="s">
        <v>22</v>
      </c>
      <c r="J4" s="169"/>
      <c r="M4" s="29" t="s">
        <v>20</v>
      </c>
      <c r="N4" s="30" t="s">
        <v>21</v>
      </c>
      <c r="O4" s="29" t="s">
        <v>22</v>
      </c>
    </row>
    <row r="5" spans="1:25" s="168" customFormat="1" ht="26.25" customHeight="1">
      <c r="A5" s="262" t="s">
        <v>669</v>
      </c>
      <c r="B5" s="263" t="s">
        <v>682</v>
      </c>
      <c r="C5" s="264">
        <f>C6+C10+C14+C16</f>
        <v>72201</v>
      </c>
      <c r="D5" s="175">
        <v>105429</v>
      </c>
      <c r="E5" s="179">
        <v>595734.14</v>
      </c>
      <c r="F5" s="168">
        <f>104401+13602</f>
        <v>118003</v>
      </c>
      <c r="G5" s="34" t="s">
        <v>8</v>
      </c>
      <c r="H5" s="34" t="s">
        <v>23</v>
      </c>
      <c r="I5" s="35">
        <v>596221.15</v>
      </c>
      <c r="J5" s="169">
        <f>G5-A5</f>
        <v>-8</v>
      </c>
      <c r="K5" s="175">
        <f>I5-C5</f>
        <v>524020.15</v>
      </c>
      <c r="L5" s="175">
        <v>75943</v>
      </c>
      <c r="M5" s="34" t="s">
        <v>8</v>
      </c>
      <c r="N5" s="34" t="s">
        <v>23</v>
      </c>
      <c r="O5" s="35">
        <v>643048.95</v>
      </c>
      <c r="P5" s="169">
        <f>M5-A5</f>
        <v>-8</v>
      </c>
      <c r="Q5" s="175">
        <f>O5-C5</f>
        <v>570847.95</v>
      </c>
      <c r="S5" s="168">
        <v>717759</v>
      </c>
      <c r="U5" s="36" t="s">
        <v>8</v>
      </c>
      <c r="V5" s="36" t="s">
        <v>23</v>
      </c>
      <c r="W5" s="37">
        <v>659380.53</v>
      </c>
      <c r="X5" s="168">
        <f>C5-W5</f>
        <v>-587179.53</v>
      </c>
      <c r="Y5" s="168">
        <f>U5-A5</f>
        <v>-8</v>
      </c>
    </row>
    <row r="6" spans="1:25" s="232" customFormat="1" ht="26.25" customHeight="1">
      <c r="A6" s="265" t="s">
        <v>670</v>
      </c>
      <c r="B6" s="266" t="s">
        <v>671</v>
      </c>
      <c r="C6" s="264">
        <f>SUM(C7:C9)</f>
        <v>9717</v>
      </c>
      <c r="D6" s="233"/>
      <c r="E6" s="233">
        <v>7616.62</v>
      </c>
      <c r="G6" s="51" t="s">
        <v>7</v>
      </c>
      <c r="H6" s="51" t="s">
        <v>24</v>
      </c>
      <c r="I6" s="84">
        <v>7616.62</v>
      </c>
      <c r="J6" s="234">
        <f>G6-A6</f>
        <v>-802</v>
      </c>
      <c r="K6" s="233">
        <f>I6-C6</f>
        <v>-2100.38</v>
      </c>
      <c r="L6" s="233"/>
      <c r="M6" s="51" t="s">
        <v>7</v>
      </c>
      <c r="N6" s="51" t="s">
        <v>24</v>
      </c>
      <c r="O6" s="84">
        <v>7749.58</v>
      </c>
      <c r="P6" s="234">
        <f>M6-A6</f>
        <v>-802</v>
      </c>
      <c r="Q6" s="233">
        <f>O6-C6</f>
        <v>-1967.42</v>
      </c>
      <c r="U6" s="52" t="s">
        <v>7</v>
      </c>
      <c r="V6" s="52" t="s">
        <v>24</v>
      </c>
      <c r="W6" s="85">
        <v>8475.47</v>
      </c>
      <c r="X6" s="232">
        <f>C6-W6</f>
        <v>1241.5300000000007</v>
      </c>
      <c r="Y6" s="232">
        <f>U6-A6</f>
        <v>-802</v>
      </c>
    </row>
    <row r="7" spans="1:25" s="229" customFormat="1" ht="26.25" customHeight="1">
      <c r="A7" s="267" t="s">
        <v>672</v>
      </c>
      <c r="B7" s="268" t="s">
        <v>673</v>
      </c>
      <c r="C7" s="271">
        <v>9326</v>
      </c>
      <c r="D7" s="230"/>
      <c r="E7" s="230">
        <v>3922.87</v>
      </c>
      <c r="G7" s="55" t="s">
        <v>6</v>
      </c>
      <c r="H7" s="55" t="s">
        <v>25</v>
      </c>
      <c r="I7" s="86">
        <v>3922.87</v>
      </c>
      <c r="J7" s="231">
        <f>G7-A7</f>
        <v>-80200</v>
      </c>
      <c r="K7" s="230">
        <f>I7-C7</f>
        <v>-5403.13</v>
      </c>
      <c r="L7" s="230">
        <v>750</v>
      </c>
      <c r="M7" s="55" t="s">
        <v>6</v>
      </c>
      <c r="N7" s="55" t="s">
        <v>25</v>
      </c>
      <c r="O7" s="86">
        <v>4041.81</v>
      </c>
      <c r="P7" s="231">
        <f>M7-A7</f>
        <v>-80200</v>
      </c>
      <c r="Q7" s="230">
        <f>O7-C7</f>
        <v>-5284.1900000000005</v>
      </c>
      <c r="U7" s="56" t="s">
        <v>6</v>
      </c>
      <c r="V7" s="56" t="s">
        <v>25</v>
      </c>
      <c r="W7" s="87">
        <v>4680.94</v>
      </c>
      <c r="X7" s="229">
        <f>C7-W7</f>
        <v>4645.06</v>
      </c>
      <c r="Y7" s="229">
        <f>U7-A7</f>
        <v>-80200</v>
      </c>
    </row>
    <row r="8" spans="1:23" s="168" customFormat="1" ht="26.25" customHeight="1">
      <c r="A8" s="267" t="s">
        <v>802</v>
      </c>
      <c r="B8" s="268" t="s">
        <v>801</v>
      </c>
      <c r="C8" s="271">
        <v>89</v>
      </c>
      <c r="D8" s="176"/>
      <c r="E8" s="176"/>
      <c r="G8" s="34"/>
      <c r="H8" s="34"/>
      <c r="I8" s="35"/>
      <c r="J8" s="169"/>
      <c r="K8" s="175"/>
      <c r="L8" s="175"/>
      <c r="M8" s="34"/>
      <c r="N8" s="34"/>
      <c r="O8" s="35"/>
      <c r="P8" s="169"/>
      <c r="Q8" s="175"/>
      <c r="U8" s="36"/>
      <c r="V8" s="36"/>
      <c r="W8" s="37"/>
    </row>
    <row r="9" spans="1:23" s="168" customFormat="1" ht="26.25" customHeight="1">
      <c r="A9" s="267" t="s">
        <v>803</v>
      </c>
      <c r="B9" s="268" t="s">
        <v>804</v>
      </c>
      <c r="C9" s="271">
        <v>302</v>
      </c>
      <c r="D9" s="176"/>
      <c r="E9" s="176"/>
      <c r="G9" s="34"/>
      <c r="H9" s="34"/>
      <c r="I9" s="35"/>
      <c r="J9" s="169"/>
      <c r="K9" s="175"/>
      <c r="L9" s="175"/>
      <c r="M9" s="34"/>
      <c r="N9" s="34"/>
      <c r="O9" s="35"/>
      <c r="P9" s="169"/>
      <c r="Q9" s="175"/>
      <c r="U9" s="36"/>
      <c r="V9" s="36"/>
      <c r="W9" s="37"/>
    </row>
    <row r="10" spans="1:25" s="168" customFormat="1" ht="26.25" customHeight="1">
      <c r="A10" s="67">
        <v>20910</v>
      </c>
      <c r="B10" s="269" t="s">
        <v>674</v>
      </c>
      <c r="C10" s="264">
        <f>SUM(C11:C13)</f>
        <v>10057</v>
      </c>
      <c r="D10" s="175"/>
      <c r="E10" s="175">
        <v>7616.62</v>
      </c>
      <c r="G10" s="34" t="s">
        <v>7</v>
      </c>
      <c r="H10" s="34" t="s">
        <v>24</v>
      </c>
      <c r="I10" s="35">
        <v>7616.62</v>
      </c>
      <c r="J10" s="169">
        <f>G10-A10</f>
        <v>-809</v>
      </c>
      <c r="K10" s="175">
        <f>I10-C10</f>
        <v>-2440.38</v>
      </c>
      <c r="L10" s="175"/>
      <c r="M10" s="34" t="s">
        <v>7</v>
      </c>
      <c r="N10" s="34" t="s">
        <v>24</v>
      </c>
      <c r="O10" s="35">
        <v>7749.58</v>
      </c>
      <c r="P10" s="169">
        <f>M10-A10</f>
        <v>-809</v>
      </c>
      <c r="Q10" s="175">
        <f>O10-C10</f>
        <v>-2307.42</v>
      </c>
      <c r="U10" s="36" t="s">
        <v>7</v>
      </c>
      <c r="V10" s="36" t="s">
        <v>24</v>
      </c>
      <c r="W10" s="37">
        <v>8475.47</v>
      </c>
      <c r="X10" s="168">
        <f>C10-W10</f>
        <v>1581.5300000000007</v>
      </c>
      <c r="Y10" s="168">
        <f>U10-A10</f>
        <v>-809</v>
      </c>
    </row>
    <row r="11" spans="1:25" s="168" customFormat="1" ht="26.25" customHeight="1">
      <c r="A11" s="258">
        <v>2091001</v>
      </c>
      <c r="B11" s="270" t="s">
        <v>675</v>
      </c>
      <c r="C11" s="271">
        <v>9699</v>
      </c>
      <c r="D11" s="175"/>
      <c r="E11" s="175">
        <v>3922.87</v>
      </c>
      <c r="G11" s="34" t="s">
        <v>6</v>
      </c>
      <c r="H11" s="34" t="s">
        <v>25</v>
      </c>
      <c r="I11" s="35">
        <v>3922.87</v>
      </c>
      <c r="J11" s="169">
        <f>G11-A11</f>
        <v>-80900</v>
      </c>
      <c r="K11" s="175">
        <f>I11-C11</f>
        <v>-5776.13</v>
      </c>
      <c r="L11" s="175">
        <v>750</v>
      </c>
      <c r="M11" s="34" t="s">
        <v>6</v>
      </c>
      <c r="N11" s="34" t="s">
        <v>25</v>
      </c>
      <c r="O11" s="35">
        <v>4041.81</v>
      </c>
      <c r="P11" s="169">
        <f>M11-A11</f>
        <v>-80900</v>
      </c>
      <c r="Q11" s="175">
        <f>O11-C11</f>
        <v>-5657.1900000000005</v>
      </c>
      <c r="U11" s="36" t="s">
        <v>6</v>
      </c>
      <c r="V11" s="36" t="s">
        <v>25</v>
      </c>
      <c r="W11" s="37">
        <v>4680.94</v>
      </c>
      <c r="X11" s="168">
        <f>C11-W11</f>
        <v>5018.06</v>
      </c>
      <c r="Y11" s="168">
        <f>U11-A11</f>
        <v>-80900</v>
      </c>
    </row>
    <row r="12" spans="1:25" s="168" customFormat="1" ht="26.25" customHeight="1">
      <c r="A12" s="258">
        <v>2091002</v>
      </c>
      <c r="B12" s="270" t="s">
        <v>676</v>
      </c>
      <c r="C12" s="271">
        <v>355</v>
      </c>
      <c r="D12" s="176"/>
      <c r="E12" s="176">
        <v>135.6</v>
      </c>
      <c r="G12" s="34" t="s">
        <v>5</v>
      </c>
      <c r="H12" s="34" t="s">
        <v>26</v>
      </c>
      <c r="I12" s="35">
        <v>135.6</v>
      </c>
      <c r="J12" s="169">
        <f>G12-A12</f>
        <v>-80803</v>
      </c>
      <c r="K12" s="175">
        <f>I12-C12</f>
        <v>-219.4</v>
      </c>
      <c r="L12" s="175"/>
      <c r="M12" s="34" t="s">
        <v>5</v>
      </c>
      <c r="N12" s="34" t="s">
        <v>26</v>
      </c>
      <c r="O12" s="35">
        <v>135.6</v>
      </c>
      <c r="P12" s="169">
        <f>M12-A12</f>
        <v>-80803</v>
      </c>
      <c r="Q12" s="175">
        <f>O12-C12</f>
        <v>-219.4</v>
      </c>
      <c r="U12" s="36" t="s">
        <v>5</v>
      </c>
      <c r="V12" s="36" t="s">
        <v>26</v>
      </c>
      <c r="W12" s="37">
        <v>135.6</v>
      </c>
      <c r="X12" s="168">
        <f>C12-W12</f>
        <v>219.4</v>
      </c>
      <c r="Y12" s="168">
        <f>U12-A12</f>
        <v>-80803</v>
      </c>
    </row>
    <row r="13" spans="1:23" s="168" customFormat="1" ht="26.25" customHeight="1">
      <c r="A13" s="258">
        <v>2301704</v>
      </c>
      <c r="B13" s="270" t="s">
        <v>677</v>
      </c>
      <c r="C13" s="271">
        <v>3</v>
      </c>
      <c r="D13" s="176"/>
      <c r="E13" s="176"/>
      <c r="G13" s="34"/>
      <c r="H13" s="34"/>
      <c r="I13" s="35"/>
      <c r="J13" s="169"/>
      <c r="K13" s="175"/>
      <c r="L13" s="175"/>
      <c r="M13" s="34"/>
      <c r="N13" s="34"/>
      <c r="O13" s="35"/>
      <c r="P13" s="169"/>
      <c r="Q13" s="175"/>
      <c r="U13" s="36"/>
      <c r="V13" s="36"/>
      <c r="W13" s="37"/>
    </row>
    <row r="14" spans="1:25" s="168" customFormat="1" ht="26.25" customHeight="1">
      <c r="A14" s="67">
        <v>20911</v>
      </c>
      <c r="B14" s="269" t="s">
        <v>678</v>
      </c>
      <c r="C14" s="264">
        <f>SUM(C15:C15)</f>
        <v>23774</v>
      </c>
      <c r="D14" s="175"/>
      <c r="E14" s="175">
        <v>7616.62</v>
      </c>
      <c r="G14" s="34" t="s">
        <v>7</v>
      </c>
      <c r="H14" s="34" t="s">
        <v>24</v>
      </c>
      <c r="I14" s="35">
        <v>7616.62</v>
      </c>
      <c r="J14" s="169">
        <f>G14-A14</f>
        <v>-810</v>
      </c>
      <c r="K14" s="175">
        <f>I14-C14</f>
        <v>-16157.380000000001</v>
      </c>
      <c r="L14" s="175"/>
      <c r="M14" s="34" t="s">
        <v>7</v>
      </c>
      <c r="N14" s="34" t="s">
        <v>24</v>
      </c>
      <c r="O14" s="35">
        <v>7749.58</v>
      </c>
      <c r="P14" s="169">
        <f>M14-A14</f>
        <v>-810</v>
      </c>
      <c r="Q14" s="175">
        <f>O14-C14</f>
        <v>-16024.42</v>
      </c>
      <c r="U14" s="36" t="s">
        <v>7</v>
      </c>
      <c r="V14" s="36" t="s">
        <v>24</v>
      </c>
      <c r="W14" s="37">
        <v>8475.47</v>
      </c>
      <c r="X14" s="168">
        <f>C14-W14</f>
        <v>15298.53</v>
      </c>
      <c r="Y14" s="168">
        <f>U14-A14</f>
        <v>-810</v>
      </c>
    </row>
    <row r="15" spans="1:25" s="168" customFormat="1" ht="26.25" customHeight="1">
      <c r="A15" s="258">
        <v>2091101</v>
      </c>
      <c r="B15" s="270" t="s">
        <v>675</v>
      </c>
      <c r="C15" s="271">
        <v>23774</v>
      </c>
      <c r="D15" s="175"/>
      <c r="E15" s="175">
        <v>3922.87</v>
      </c>
      <c r="G15" s="34" t="s">
        <v>6</v>
      </c>
      <c r="H15" s="34" t="s">
        <v>25</v>
      </c>
      <c r="I15" s="35">
        <v>3922.87</v>
      </c>
      <c r="J15" s="169">
        <f>G15-A15</f>
        <v>-81000</v>
      </c>
      <c r="K15" s="175">
        <f>I15-C15</f>
        <v>-19851.13</v>
      </c>
      <c r="L15" s="175">
        <v>750</v>
      </c>
      <c r="M15" s="34" t="s">
        <v>6</v>
      </c>
      <c r="N15" s="34" t="s">
        <v>25</v>
      </c>
      <c r="O15" s="35">
        <v>4041.81</v>
      </c>
      <c r="P15" s="169">
        <f>M15-A15</f>
        <v>-81000</v>
      </c>
      <c r="Q15" s="175">
        <f>O15-C15</f>
        <v>-19732.19</v>
      </c>
      <c r="U15" s="36" t="s">
        <v>6</v>
      </c>
      <c r="V15" s="36" t="s">
        <v>25</v>
      </c>
      <c r="W15" s="37">
        <v>4680.94</v>
      </c>
      <c r="X15" s="168">
        <f>C15-W15</f>
        <v>19093.06</v>
      </c>
      <c r="Y15" s="168">
        <f>U15-A15</f>
        <v>-81000</v>
      </c>
    </row>
    <row r="16" spans="1:25" s="168" customFormat="1" ht="26.25" customHeight="1">
      <c r="A16" s="67">
        <v>20912</v>
      </c>
      <c r="B16" s="269" t="s">
        <v>679</v>
      </c>
      <c r="C16" s="264">
        <f>SUM(C17:C18)</f>
        <v>28653</v>
      </c>
      <c r="D16" s="176"/>
      <c r="E16" s="176">
        <v>135.6</v>
      </c>
      <c r="G16" s="34" t="s">
        <v>5</v>
      </c>
      <c r="H16" s="34" t="s">
        <v>26</v>
      </c>
      <c r="I16" s="35">
        <v>135.6</v>
      </c>
      <c r="J16" s="169">
        <f>G16-A16</f>
        <v>1989287</v>
      </c>
      <c r="K16" s="175">
        <f>I16-C16</f>
        <v>-28517.4</v>
      </c>
      <c r="L16" s="175"/>
      <c r="M16" s="34" t="s">
        <v>5</v>
      </c>
      <c r="N16" s="34" t="s">
        <v>26</v>
      </c>
      <c r="O16" s="35">
        <v>135.6</v>
      </c>
      <c r="P16" s="169">
        <f>M16-A16</f>
        <v>1989287</v>
      </c>
      <c r="Q16" s="175">
        <f>O16-C16</f>
        <v>-28517.4</v>
      </c>
      <c r="U16" s="36" t="s">
        <v>5</v>
      </c>
      <c r="V16" s="36" t="s">
        <v>26</v>
      </c>
      <c r="W16" s="37">
        <v>135.6</v>
      </c>
      <c r="X16" s="168">
        <f>C16-W16</f>
        <v>28517.4</v>
      </c>
      <c r="Y16" s="168">
        <f>U16-A16</f>
        <v>1989287</v>
      </c>
    </row>
    <row r="17" spans="1:25" s="168" customFormat="1" ht="26.25" customHeight="1">
      <c r="A17" s="258">
        <v>2091201</v>
      </c>
      <c r="B17" s="270" t="s">
        <v>680</v>
      </c>
      <c r="C17" s="271">
        <v>26101</v>
      </c>
      <c r="D17" s="175"/>
      <c r="E17" s="175">
        <v>7616.62</v>
      </c>
      <c r="G17" s="34" t="s">
        <v>7</v>
      </c>
      <c r="H17" s="34" t="s">
        <v>24</v>
      </c>
      <c r="I17" s="35">
        <v>7616.62</v>
      </c>
      <c r="J17" s="169">
        <f>G17-A17</f>
        <v>-2071100</v>
      </c>
      <c r="K17" s="175">
        <f>I17-C17</f>
        <v>-18484.38</v>
      </c>
      <c r="L17" s="175"/>
      <c r="M17" s="34" t="s">
        <v>7</v>
      </c>
      <c r="N17" s="34" t="s">
        <v>24</v>
      </c>
      <c r="O17" s="35">
        <v>7749.58</v>
      </c>
      <c r="P17" s="169">
        <f>M17-A17</f>
        <v>-2071100</v>
      </c>
      <c r="Q17" s="175">
        <f>O17-C17</f>
        <v>-18351.42</v>
      </c>
      <c r="U17" s="36" t="s">
        <v>7</v>
      </c>
      <c r="V17" s="36" t="s">
        <v>24</v>
      </c>
      <c r="W17" s="37">
        <v>8475.47</v>
      </c>
      <c r="X17" s="168">
        <f>C17-W17</f>
        <v>17625.53</v>
      </c>
      <c r="Y17" s="168">
        <f>U17-A17</f>
        <v>-2071100</v>
      </c>
    </row>
    <row r="18" spans="1:23" s="168" customFormat="1" ht="26.25" customHeight="1">
      <c r="A18" s="258">
        <v>2091202</v>
      </c>
      <c r="B18" s="270" t="s">
        <v>681</v>
      </c>
      <c r="C18" s="271">
        <v>2552</v>
      </c>
      <c r="D18" s="175"/>
      <c r="E18" s="175"/>
      <c r="G18" s="34"/>
      <c r="H18" s="34"/>
      <c r="I18" s="35"/>
      <c r="J18" s="169"/>
      <c r="K18" s="175"/>
      <c r="L18" s="175"/>
      <c r="M18" s="34"/>
      <c r="N18" s="34"/>
      <c r="O18" s="35"/>
      <c r="P18" s="169"/>
      <c r="Q18" s="175"/>
      <c r="U18" s="36"/>
      <c r="V18" s="36"/>
      <c r="W18" s="37"/>
    </row>
    <row r="19" spans="1:25" s="168" customFormat="1" ht="26.25" customHeight="1">
      <c r="A19" s="423" t="s">
        <v>27</v>
      </c>
      <c r="B19" s="424"/>
      <c r="C19" s="264">
        <f>C6+C10+C14+C16</f>
        <v>72201</v>
      </c>
      <c r="D19" s="176"/>
      <c r="E19" s="176">
        <v>135.6</v>
      </c>
      <c r="G19" s="34" t="s">
        <v>5</v>
      </c>
      <c r="H19" s="34" t="s">
        <v>26</v>
      </c>
      <c r="I19" s="35">
        <v>135.6</v>
      </c>
      <c r="J19" s="169" t="e">
        <f>G19-A19</f>
        <v>#VALUE!</v>
      </c>
      <c r="K19" s="175">
        <f>I19-C19</f>
        <v>-72065.4</v>
      </c>
      <c r="L19" s="175"/>
      <c r="M19" s="34" t="s">
        <v>5</v>
      </c>
      <c r="N19" s="34" t="s">
        <v>26</v>
      </c>
      <c r="O19" s="35">
        <v>135.6</v>
      </c>
      <c r="P19" s="169" t="e">
        <f>M19-A19</f>
        <v>#VALUE!</v>
      </c>
      <c r="Q19" s="175">
        <f>O19-C19</f>
        <v>-72065.4</v>
      </c>
      <c r="U19" s="36" t="s">
        <v>5</v>
      </c>
      <c r="V19" s="36" t="s">
        <v>26</v>
      </c>
      <c r="W19" s="37">
        <v>135.6</v>
      </c>
      <c r="X19" s="168">
        <f>C19-W19</f>
        <v>72065.4</v>
      </c>
      <c r="Y19" s="168" t="e">
        <f>U19-A19</f>
        <v>#VALUE!</v>
      </c>
    </row>
    <row r="20" spans="17:25" ht="19.5" customHeight="1">
      <c r="Q20" s="171"/>
      <c r="U20" s="41" t="s">
        <v>1</v>
      </c>
      <c r="V20" s="41" t="s">
        <v>198</v>
      </c>
      <c r="W20" s="42">
        <v>19998</v>
      </c>
      <c r="X20" s="166">
        <f>C20-W20</f>
        <v>-19998</v>
      </c>
      <c r="Y20" s="166">
        <f>U20-A20</f>
        <v>2320301</v>
      </c>
    </row>
    <row r="21" ht="19.5" customHeight="1">
      <c r="Q21" s="171"/>
    </row>
    <row r="22" ht="19.5" customHeight="1">
      <c r="Q22" s="171"/>
    </row>
    <row r="23" ht="19.5" customHeight="1">
      <c r="Q23" s="171"/>
    </row>
    <row r="24" ht="19.5" customHeight="1">
      <c r="Q24" s="171"/>
    </row>
    <row r="25" ht="19.5" customHeight="1">
      <c r="Q25" s="171"/>
    </row>
    <row r="26" ht="19.5" customHeight="1">
      <c r="Q26" s="171"/>
    </row>
    <row r="27" ht="19.5" customHeight="1">
      <c r="Q27" s="171"/>
    </row>
    <row r="28" ht="19.5" customHeight="1">
      <c r="Q28" s="171"/>
    </row>
    <row r="29" ht="19.5" customHeight="1">
      <c r="Q29" s="171"/>
    </row>
    <row r="30" ht="19.5" customHeight="1">
      <c r="Q30" s="171"/>
    </row>
    <row r="31" spans="1:17" ht="19.5" customHeight="1">
      <c r="A31" s="166"/>
      <c r="B31" s="166"/>
      <c r="C31" s="166"/>
      <c r="D31" s="166"/>
      <c r="G31" s="166"/>
      <c r="H31" s="166"/>
      <c r="I31" s="166"/>
      <c r="J31" s="166"/>
      <c r="Q31" s="171"/>
    </row>
    <row r="32" spans="1:17" ht="19.5" customHeight="1">
      <c r="A32" s="166"/>
      <c r="B32" s="166"/>
      <c r="C32" s="166"/>
      <c r="D32" s="166"/>
      <c r="G32" s="166"/>
      <c r="H32" s="166"/>
      <c r="I32" s="166"/>
      <c r="J32" s="166"/>
      <c r="Q32" s="171"/>
    </row>
    <row r="33" spans="1:17" ht="19.5" customHeight="1">
      <c r="A33" s="166"/>
      <c r="B33" s="166"/>
      <c r="C33" s="166"/>
      <c r="D33" s="166"/>
      <c r="G33" s="166"/>
      <c r="H33" s="166"/>
      <c r="I33" s="166"/>
      <c r="J33" s="166"/>
      <c r="Q33" s="171"/>
    </row>
  </sheetData>
  <sheetProtection/>
  <mergeCells count="2">
    <mergeCell ref="A2:C2"/>
    <mergeCell ref="A19:B19"/>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21.xml><?xml version="1.0" encoding="utf-8"?>
<worksheet xmlns="http://schemas.openxmlformats.org/spreadsheetml/2006/main" xmlns:r="http://schemas.openxmlformats.org/officeDocument/2006/relationships">
  <dimension ref="A1:G12"/>
  <sheetViews>
    <sheetView zoomScalePageLayoutView="0" workbookViewId="0" topLeftCell="A4">
      <selection activeCell="C24" sqref="C24"/>
    </sheetView>
  </sheetViews>
  <sheetFormatPr defaultColWidth="10.00390625" defaultRowHeight="15"/>
  <cols>
    <col min="1" max="7" width="23.140625" style="338" customWidth="1"/>
    <col min="8" max="8" width="2.57421875" style="338" customWidth="1"/>
    <col min="9" max="16384" width="10.00390625" style="338" customWidth="1"/>
  </cols>
  <sheetData>
    <row r="1" spans="1:2" ht="22.5" hidden="1">
      <c r="A1" s="337" t="s">
        <v>1009</v>
      </c>
      <c r="B1" s="337" t="s">
        <v>1010</v>
      </c>
    </row>
    <row r="2" spans="1:3" ht="13.5" hidden="1">
      <c r="A2" s="337" t="s">
        <v>1011</v>
      </c>
      <c r="B2" s="337" t="s">
        <v>1012</v>
      </c>
      <c r="C2" s="337"/>
    </row>
    <row r="3" spans="1:7" ht="13.5" hidden="1">
      <c r="A3" s="337" t="s">
        <v>1013</v>
      </c>
      <c r="C3" s="337" t="s">
        <v>1014</v>
      </c>
      <c r="D3" s="337" t="s">
        <v>1015</v>
      </c>
      <c r="F3" s="337" t="s">
        <v>1016</v>
      </c>
      <c r="G3" s="337" t="s">
        <v>1017</v>
      </c>
    </row>
    <row r="4" ht="14.25" customHeight="1">
      <c r="A4" s="337" t="s">
        <v>1141</v>
      </c>
    </row>
    <row r="5" spans="1:7" ht="28.5" customHeight="1">
      <c r="A5" s="425" t="s">
        <v>1018</v>
      </c>
      <c r="B5" s="425"/>
      <c r="C5" s="425"/>
      <c r="D5" s="425"/>
      <c r="E5" s="425"/>
      <c r="F5" s="425"/>
      <c r="G5" s="425"/>
    </row>
    <row r="6" spans="1:7" ht="14.25" customHeight="1" thickBot="1">
      <c r="A6" s="337"/>
      <c r="B6" s="337"/>
      <c r="G6" s="339" t="s">
        <v>1019</v>
      </c>
    </row>
    <row r="7" spans="1:7" ht="14.25" customHeight="1" thickBot="1">
      <c r="A7" s="426" t="s">
        <v>1020</v>
      </c>
      <c r="B7" s="427" t="s">
        <v>1021</v>
      </c>
      <c r="C7" s="427"/>
      <c r="D7" s="427"/>
      <c r="E7" s="428" t="s">
        <v>1022</v>
      </c>
      <c r="F7" s="428"/>
      <c r="G7" s="428"/>
    </row>
    <row r="8" spans="1:7" ht="14.25" customHeight="1" thickBot="1">
      <c r="A8" s="426"/>
      <c r="B8" s="340"/>
      <c r="C8" s="341" t="s">
        <v>1023</v>
      </c>
      <c r="D8" s="342" t="s">
        <v>1024</v>
      </c>
      <c r="E8" s="343"/>
      <c r="F8" s="341" t="s">
        <v>1023</v>
      </c>
      <c r="G8" s="344" t="s">
        <v>1024</v>
      </c>
    </row>
    <row r="9" spans="1:7" ht="19.5" customHeight="1">
      <c r="A9" s="345" t="s">
        <v>1025</v>
      </c>
      <c r="B9" s="346" t="s">
        <v>1026</v>
      </c>
      <c r="C9" s="347" t="s">
        <v>1027</v>
      </c>
      <c r="D9" s="348" t="s">
        <v>1028</v>
      </c>
      <c r="E9" s="346" t="s">
        <v>1029</v>
      </c>
      <c r="F9" s="347" t="s">
        <v>1030</v>
      </c>
      <c r="G9" s="349" t="s">
        <v>1031</v>
      </c>
    </row>
    <row r="10" spans="1:7" ht="19.5" customHeight="1" thickBot="1">
      <c r="A10" s="350" t="s">
        <v>1032</v>
      </c>
      <c r="B10" s="351">
        <v>20.935948</v>
      </c>
      <c r="C10" s="352">
        <v>10.880148</v>
      </c>
      <c r="D10" s="353">
        <v>10.0558</v>
      </c>
      <c r="E10" s="351">
        <v>17.3194501308</v>
      </c>
      <c r="F10" s="351">
        <v>8.3918403257</v>
      </c>
      <c r="G10" s="352">
        <v>8.9276098051</v>
      </c>
    </row>
    <row r="11" spans="1:7" ht="14.25" customHeight="1">
      <c r="A11" s="429" t="s">
        <v>1033</v>
      </c>
      <c r="B11" s="429"/>
      <c r="C11" s="429"/>
      <c r="D11" s="429"/>
      <c r="E11" s="429"/>
      <c r="F11" s="429"/>
      <c r="G11" s="429"/>
    </row>
    <row r="12" spans="1:7" ht="14.25" customHeight="1">
      <c r="A12" s="430" t="s">
        <v>1034</v>
      </c>
      <c r="B12" s="430"/>
      <c r="C12" s="430"/>
      <c r="D12" s="430"/>
      <c r="E12" s="430"/>
      <c r="F12" s="430"/>
      <c r="G12" s="430"/>
    </row>
  </sheetData>
  <sheetProtection/>
  <mergeCells count="6">
    <mergeCell ref="A5:G5"/>
    <mergeCell ref="A7:A8"/>
    <mergeCell ref="B7:D7"/>
    <mergeCell ref="E7:G7"/>
    <mergeCell ref="A11:G11"/>
    <mergeCell ref="A12:G1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C16"/>
  <sheetViews>
    <sheetView zoomScalePageLayoutView="0" workbookViewId="0" topLeftCell="A4">
      <selection activeCell="B25" sqref="B25"/>
    </sheetView>
  </sheetViews>
  <sheetFormatPr defaultColWidth="10.00390625" defaultRowHeight="15"/>
  <cols>
    <col min="1" max="1" width="51.140625" style="338" customWidth="1"/>
    <col min="2" max="2" width="24.28125" style="338" customWidth="1"/>
    <col min="3" max="3" width="21.7109375" style="338" customWidth="1"/>
    <col min="4" max="4" width="9.7109375" style="338" customWidth="1"/>
    <col min="5" max="16384" width="10.00390625" style="338" customWidth="1"/>
  </cols>
  <sheetData>
    <row r="1" ht="13.5" hidden="1">
      <c r="A1" s="337" t="s">
        <v>1009</v>
      </c>
    </row>
    <row r="2" spans="1:3" ht="13.5" hidden="1">
      <c r="A2" s="337" t="s">
        <v>1035</v>
      </c>
      <c r="B2" s="337" t="s">
        <v>1011</v>
      </c>
      <c r="C2" s="337" t="s">
        <v>1036</v>
      </c>
    </row>
    <row r="3" spans="1:3" ht="13.5" hidden="1">
      <c r="A3" s="337" t="s">
        <v>1037</v>
      </c>
      <c r="B3" s="337" t="s">
        <v>1038</v>
      </c>
      <c r="C3" s="337" t="s">
        <v>1039</v>
      </c>
    </row>
    <row r="4" ht="14.25" customHeight="1">
      <c r="A4" s="337" t="s">
        <v>1140</v>
      </c>
    </row>
    <row r="5" spans="1:3" ht="28.5" customHeight="1">
      <c r="A5" s="425" t="s">
        <v>1040</v>
      </c>
      <c r="B5" s="425"/>
      <c r="C5" s="425"/>
    </row>
    <row r="6" spans="1:3" ht="14.25" customHeight="1" thickBot="1">
      <c r="A6" s="337"/>
      <c r="B6" s="337"/>
      <c r="C6" s="339" t="s">
        <v>1019</v>
      </c>
    </row>
    <row r="7" spans="1:3" ht="19.5" customHeight="1">
      <c r="A7" s="354" t="s">
        <v>1041</v>
      </c>
      <c r="B7" s="354" t="s">
        <v>91</v>
      </c>
      <c r="C7" s="355" t="s">
        <v>1042</v>
      </c>
    </row>
    <row r="8" spans="1:3" ht="25.5" customHeight="1">
      <c r="A8" s="356" t="s">
        <v>1043</v>
      </c>
      <c r="B8" s="351" t="s">
        <v>1044</v>
      </c>
      <c r="C8" s="352">
        <v>6.9504174292</v>
      </c>
    </row>
    <row r="9" spans="1:3" ht="25.5" customHeight="1">
      <c r="A9" s="356" t="s">
        <v>1045</v>
      </c>
      <c r="B9" s="351">
        <v>10.880148</v>
      </c>
      <c r="C9" s="352"/>
    </row>
    <row r="10" spans="1:3" ht="25.5" customHeight="1">
      <c r="A10" s="356" t="s">
        <v>1046</v>
      </c>
      <c r="B10" s="351" t="s">
        <v>1044</v>
      </c>
      <c r="C10" s="352">
        <v>1.44288</v>
      </c>
    </row>
    <row r="11" spans="1:3" ht="25.5" customHeight="1">
      <c r="A11" s="356" t="s">
        <v>1047</v>
      </c>
      <c r="B11" s="351" t="s">
        <v>1048</v>
      </c>
      <c r="C11" s="352">
        <v>0</v>
      </c>
    </row>
    <row r="12" spans="1:3" ht="25.5" customHeight="1">
      <c r="A12" s="356" t="s">
        <v>1049</v>
      </c>
      <c r="B12" s="351"/>
      <c r="C12" s="352">
        <v>1.44288</v>
      </c>
    </row>
    <row r="13" spans="1:3" ht="25.5" customHeight="1">
      <c r="A13" s="356" t="s">
        <v>1050</v>
      </c>
      <c r="B13" s="351"/>
      <c r="C13" s="352">
        <v>0.0014571035</v>
      </c>
    </row>
    <row r="14" spans="1:3" ht="25.5" customHeight="1">
      <c r="A14" s="356" t="s">
        <v>1051</v>
      </c>
      <c r="B14" s="351"/>
      <c r="C14" s="352">
        <v>8.3918403257</v>
      </c>
    </row>
    <row r="15" spans="1:3" ht="25.5" customHeight="1">
      <c r="A15" s="356" t="s">
        <v>1052</v>
      </c>
      <c r="B15" s="351">
        <v>0</v>
      </c>
      <c r="C15" s="352"/>
    </row>
    <row r="16" spans="1:3" ht="25.5" customHeight="1" thickBot="1">
      <c r="A16" s="358" t="s">
        <v>1053</v>
      </c>
      <c r="B16" s="359">
        <v>0</v>
      </c>
      <c r="C16" s="360"/>
    </row>
  </sheetData>
  <sheetProtection/>
  <mergeCells count="1">
    <mergeCell ref="A5:C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14"/>
  <sheetViews>
    <sheetView zoomScalePageLayoutView="0" workbookViewId="0" topLeftCell="A4">
      <selection activeCell="A21" sqref="A21"/>
    </sheetView>
  </sheetViews>
  <sheetFormatPr defaultColWidth="10.00390625" defaultRowHeight="15"/>
  <cols>
    <col min="1" max="1" width="51.140625" style="338" customWidth="1"/>
    <col min="2" max="2" width="24.28125" style="338" customWidth="1"/>
    <col min="3" max="3" width="21.7109375" style="338" customWidth="1"/>
    <col min="4" max="4" width="9.7109375" style="338" customWidth="1"/>
    <col min="5" max="16384" width="10.00390625" style="338" customWidth="1"/>
  </cols>
  <sheetData>
    <row r="1" spans="1:2" ht="13.5" hidden="1">
      <c r="A1" s="337" t="s">
        <v>1009</v>
      </c>
      <c r="B1" s="337"/>
    </row>
    <row r="2" spans="1:3" ht="13.5" hidden="1">
      <c r="A2" s="337" t="s">
        <v>1035</v>
      </c>
      <c r="B2" s="337" t="s">
        <v>1011</v>
      </c>
      <c r="C2" s="337" t="s">
        <v>1036</v>
      </c>
    </row>
    <row r="3" spans="1:3" ht="13.5" hidden="1">
      <c r="A3" s="337" t="s">
        <v>1037</v>
      </c>
      <c r="B3" s="337" t="s">
        <v>1038</v>
      </c>
      <c r="C3" s="337" t="s">
        <v>1039</v>
      </c>
    </row>
    <row r="4" ht="14.25" customHeight="1">
      <c r="A4" s="337" t="s">
        <v>1139</v>
      </c>
    </row>
    <row r="5" spans="1:3" ht="28.5" customHeight="1">
      <c r="A5" s="425" t="s">
        <v>1054</v>
      </c>
      <c r="B5" s="425"/>
      <c r="C5" s="425"/>
    </row>
    <row r="6" spans="1:3" ht="14.25" customHeight="1" thickBot="1">
      <c r="A6" s="337"/>
      <c r="B6" s="337"/>
      <c r="C6" s="339" t="s">
        <v>1019</v>
      </c>
    </row>
    <row r="7" spans="1:3" ht="19.5" customHeight="1">
      <c r="A7" s="354" t="s">
        <v>1041</v>
      </c>
      <c r="B7" s="354" t="s">
        <v>91</v>
      </c>
      <c r="C7" s="355" t="s">
        <v>1042</v>
      </c>
    </row>
    <row r="8" spans="1:3" ht="25.5" customHeight="1">
      <c r="A8" s="356" t="s">
        <v>1055</v>
      </c>
      <c r="B8" s="351"/>
      <c r="C8" s="352">
        <v>8.9279098051</v>
      </c>
    </row>
    <row r="9" spans="1:3" ht="25.5" customHeight="1">
      <c r="A9" s="356" t="s">
        <v>1056</v>
      </c>
      <c r="B9" s="351">
        <v>10.0558</v>
      </c>
      <c r="C9" s="352"/>
    </row>
    <row r="10" spans="1:3" ht="25.5" customHeight="1">
      <c r="A10" s="356" t="s">
        <v>1057</v>
      </c>
      <c r="B10" s="351"/>
      <c r="C10" s="352">
        <v>-0.0003</v>
      </c>
    </row>
    <row r="11" spans="1:3" ht="25.5" customHeight="1">
      <c r="A11" s="356" t="s">
        <v>1058</v>
      </c>
      <c r="B11" s="351"/>
      <c r="C11" s="352">
        <v>0</v>
      </c>
    </row>
    <row r="12" spans="1:3" ht="25.5" customHeight="1">
      <c r="A12" s="356" t="s">
        <v>1059</v>
      </c>
      <c r="B12" s="351"/>
      <c r="C12" s="352">
        <v>8.9276098051</v>
      </c>
    </row>
    <row r="13" spans="1:3" ht="25.5" customHeight="1">
      <c r="A13" s="356" t="s">
        <v>1060</v>
      </c>
      <c r="B13" s="351">
        <v>0</v>
      </c>
      <c r="C13" s="352"/>
    </row>
    <row r="14" spans="1:3" ht="25.5" customHeight="1" thickBot="1">
      <c r="A14" s="358" t="s">
        <v>1061</v>
      </c>
      <c r="B14" s="359">
        <v>0</v>
      </c>
      <c r="C14" s="360"/>
    </row>
  </sheetData>
  <sheetProtection/>
  <mergeCells count="1">
    <mergeCell ref="A5:C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D30"/>
  <sheetViews>
    <sheetView zoomScalePageLayoutView="0" workbookViewId="0" topLeftCell="A4">
      <selection activeCell="A4" sqref="A4"/>
    </sheetView>
  </sheetViews>
  <sheetFormatPr defaultColWidth="10.00390625" defaultRowHeight="15"/>
  <cols>
    <col min="1" max="1" width="38.8515625" style="338" customWidth="1"/>
    <col min="2" max="2" width="18.7109375" style="338" customWidth="1"/>
    <col min="3" max="3" width="28.8515625" style="338" customWidth="1"/>
    <col min="4" max="4" width="25.00390625" style="338" customWidth="1"/>
    <col min="5" max="5" width="2.57421875" style="338" customWidth="1"/>
    <col min="6" max="16384" width="10.00390625" style="338" customWidth="1"/>
  </cols>
  <sheetData>
    <row r="1" spans="1:2" ht="13.5" hidden="1">
      <c r="A1" s="337" t="s">
        <v>1009</v>
      </c>
      <c r="B1" s="337"/>
    </row>
    <row r="2" spans="1:4" ht="13.5" hidden="1">
      <c r="A2" s="337" t="s">
        <v>1035</v>
      </c>
      <c r="B2" s="337" t="s">
        <v>1011</v>
      </c>
      <c r="C2" s="337" t="s">
        <v>1036</v>
      </c>
      <c r="D2" s="337" t="s">
        <v>1012</v>
      </c>
    </row>
    <row r="3" spans="1:4" ht="13.5" hidden="1">
      <c r="A3" s="337" t="s">
        <v>1037</v>
      </c>
      <c r="C3" s="337" t="s">
        <v>1062</v>
      </c>
      <c r="D3" s="337" t="s">
        <v>1063</v>
      </c>
    </row>
    <row r="4" ht="14.25" customHeight="1">
      <c r="A4" s="357" t="s">
        <v>1138</v>
      </c>
    </row>
    <row r="5" spans="1:4" ht="28.5" customHeight="1">
      <c r="A5" s="425" t="s">
        <v>1064</v>
      </c>
      <c r="B5" s="425"/>
      <c r="C5" s="425"/>
      <c r="D5" s="425"/>
    </row>
    <row r="6" ht="14.25" customHeight="1" thickBot="1">
      <c r="D6" s="339" t="s">
        <v>1019</v>
      </c>
    </row>
    <row r="7" spans="1:4" ht="21.75" customHeight="1" thickBot="1">
      <c r="A7" s="361" t="s">
        <v>1041</v>
      </c>
      <c r="B7" s="362" t="s">
        <v>1065</v>
      </c>
      <c r="C7" s="362" t="s">
        <v>1066</v>
      </c>
      <c r="D7" s="361" t="s">
        <v>1067</v>
      </c>
    </row>
    <row r="8" spans="1:4" ht="19.5" customHeight="1">
      <c r="A8" s="363" t="s">
        <v>1068</v>
      </c>
      <c r="B8" s="364" t="s">
        <v>1069</v>
      </c>
      <c r="C8" s="365">
        <v>1.44258</v>
      </c>
      <c r="D8" s="366">
        <v>1.44258</v>
      </c>
    </row>
    <row r="9" spans="1:4" ht="19.5" customHeight="1">
      <c r="A9" s="363" t="s">
        <v>1070</v>
      </c>
      <c r="B9" s="364" t="s">
        <v>1027</v>
      </c>
      <c r="C9" s="365">
        <v>1.44288</v>
      </c>
      <c r="D9" s="366">
        <v>1.44288</v>
      </c>
    </row>
    <row r="10" spans="1:4" ht="22.5" customHeight="1">
      <c r="A10" s="363" t="s">
        <v>1071</v>
      </c>
      <c r="B10" s="364" t="s">
        <v>1028</v>
      </c>
      <c r="C10" s="365">
        <v>0</v>
      </c>
      <c r="D10" s="366">
        <v>0</v>
      </c>
    </row>
    <row r="11" spans="1:4" ht="19.5" customHeight="1">
      <c r="A11" s="363" t="s">
        <v>1072</v>
      </c>
      <c r="B11" s="364" t="s">
        <v>1073</v>
      </c>
      <c r="C11" s="365">
        <v>-0.0003</v>
      </c>
      <c r="D11" s="366">
        <v>-0.0003</v>
      </c>
    </row>
    <row r="12" spans="1:4" ht="22.5" customHeight="1" thickBot="1">
      <c r="A12" s="367" t="s">
        <v>1071</v>
      </c>
      <c r="B12" s="368" t="s">
        <v>1030</v>
      </c>
      <c r="C12" s="369">
        <v>0</v>
      </c>
      <c r="D12" s="370">
        <v>0</v>
      </c>
    </row>
    <row r="13" spans="1:4" ht="19.5" customHeight="1">
      <c r="A13" s="363" t="s">
        <v>1074</v>
      </c>
      <c r="B13" s="364" t="s">
        <v>1075</v>
      </c>
      <c r="C13" s="365">
        <v>0</v>
      </c>
      <c r="D13" s="366">
        <v>0</v>
      </c>
    </row>
    <row r="14" spans="1:4" ht="19.5" customHeight="1">
      <c r="A14" s="363" t="s">
        <v>1070</v>
      </c>
      <c r="B14" s="364" t="s">
        <v>1076</v>
      </c>
      <c r="C14" s="365">
        <v>0</v>
      </c>
      <c r="D14" s="366">
        <v>0</v>
      </c>
    </row>
    <row r="15" spans="1:4" ht="19.5" customHeight="1" thickBot="1">
      <c r="A15" s="367" t="s">
        <v>1072</v>
      </c>
      <c r="B15" s="368" t="s">
        <v>1077</v>
      </c>
      <c r="C15" s="369">
        <v>0</v>
      </c>
      <c r="D15" s="370">
        <v>0</v>
      </c>
    </row>
    <row r="16" spans="1:4" ht="19.5" customHeight="1">
      <c r="A16" s="363" t="s">
        <v>1078</v>
      </c>
      <c r="B16" s="364" t="s">
        <v>1079</v>
      </c>
      <c r="C16" s="365">
        <v>0.37609905</v>
      </c>
      <c r="D16" s="366">
        <v>0.37609905</v>
      </c>
    </row>
    <row r="17" spans="1:4" ht="19.5" customHeight="1">
      <c r="A17" s="363" t="s">
        <v>1070</v>
      </c>
      <c r="B17" s="364" t="s">
        <v>1080</v>
      </c>
      <c r="C17" s="365">
        <v>0.14921543</v>
      </c>
      <c r="D17" s="366">
        <v>0.14921543</v>
      </c>
    </row>
    <row r="18" spans="1:4" ht="19.5" customHeight="1" thickBot="1">
      <c r="A18" s="367" t="s">
        <v>1072</v>
      </c>
      <c r="B18" s="368" t="s">
        <v>1081</v>
      </c>
      <c r="C18" s="369">
        <v>0.22688362</v>
      </c>
      <c r="D18" s="370">
        <v>0.22688362</v>
      </c>
    </row>
    <row r="19" spans="1:4" ht="19.5" customHeight="1">
      <c r="A19" s="363" t="s">
        <v>1082</v>
      </c>
      <c r="B19" s="364" t="s">
        <v>1083</v>
      </c>
      <c r="C19" s="365">
        <v>0.825</v>
      </c>
      <c r="D19" s="366">
        <v>0.825</v>
      </c>
    </row>
    <row r="20" spans="1:4" ht="19.5" customHeight="1">
      <c r="A20" s="363" t="s">
        <v>1070</v>
      </c>
      <c r="B20" s="364" t="s">
        <v>1084</v>
      </c>
      <c r="C20" s="365">
        <v>0.825</v>
      </c>
      <c r="D20" s="366">
        <v>0.825</v>
      </c>
    </row>
    <row r="21" spans="1:4" ht="19.5" customHeight="1">
      <c r="A21" s="363" t="s">
        <v>1085</v>
      </c>
      <c r="B21" s="364"/>
      <c r="C21" s="365">
        <v>0.74</v>
      </c>
      <c r="D21" s="366">
        <v>0.74</v>
      </c>
    </row>
    <row r="22" spans="1:4" ht="22.5" customHeight="1">
      <c r="A22" s="363" t="s">
        <v>1086</v>
      </c>
      <c r="B22" s="364" t="s">
        <v>1087</v>
      </c>
      <c r="C22" s="365">
        <v>0.085</v>
      </c>
      <c r="D22" s="366">
        <v>0.085</v>
      </c>
    </row>
    <row r="23" spans="1:4" ht="19.5" customHeight="1">
      <c r="A23" s="363" t="s">
        <v>1072</v>
      </c>
      <c r="B23" s="364" t="s">
        <v>1088</v>
      </c>
      <c r="C23" s="365">
        <v>0</v>
      </c>
      <c r="D23" s="366">
        <v>0</v>
      </c>
    </row>
    <row r="24" spans="1:4" ht="19.5" customHeight="1">
      <c r="A24" s="363" t="s">
        <v>1085</v>
      </c>
      <c r="B24" s="364"/>
      <c r="C24" s="365">
        <v>0</v>
      </c>
      <c r="D24" s="366">
        <v>0</v>
      </c>
    </row>
    <row r="25" spans="1:4" ht="22.5" customHeight="1" thickBot="1">
      <c r="A25" s="367" t="s">
        <v>1089</v>
      </c>
      <c r="B25" s="368" t="s">
        <v>1090</v>
      </c>
      <c r="C25" s="369">
        <v>0</v>
      </c>
      <c r="D25" s="370">
        <v>0</v>
      </c>
    </row>
    <row r="26" spans="1:4" ht="19.5" customHeight="1">
      <c r="A26" s="363" t="s">
        <v>1091</v>
      </c>
      <c r="B26" s="364" t="s">
        <v>1092</v>
      </c>
      <c r="C26" s="365">
        <v>0.6443545079</v>
      </c>
      <c r="D26" s="366">
        <v>0.6443545079</v>
      </c>
    </row>
    <row r="27" spans="1:4" ht="19.5" customHeight="1">
      <c r="A27" s="363" t="s">
        <v>1070</v>
      </c>
      <c r="B27" s="364" t="s">
        <v>1093</v>
      </c>
      <c r="C27" s="365">
        <v>0.3171458471</v>
      </c>
      <c r="D27" s="366">
        <v>0.3171458471</v>
      </c>
    </row>
    <row r="28" spans="1:4" ht="19.5" customHeight="1" thickBot="1">
      <c r="A28" s="367" t="s">
        <v>1072</v>
      </c>
      <c r="B28" s="368" t="s">
        <v>1094</v>
      </c>
      <c r="C28" s="369">
        <v>0.3272086608</v>
      </c>
      <c r="D28" s="370">
        <v>0.3272086608</v>
      </c>
    </row>
    <row r="29" spans="1:4" ht="14.25" customHeight="1">
      <c r="A29" s="430" t="s">
        <v>1095</v>
      </c>
      <c r="B29" s="430"/>
      <c r="C29" s="430"/>
      <c r="D29" s="430"/>
    </row>
    <row r="30" spans="1:4" ht="14.25" customHeight="1">
      <c r="A30" s="430" t="s">
        <v>1096</v>
      </c>
      <c r="B30" s="430"/>
      <c r="C30" s="430"/>
      <c r="D30" s="430"/>
    </row>
    <row r="31" ht="14.25" customHeight="1"/>
  </sheetData>
  <sheetProtection/>
  <mergeCells count="3">
    <mergeCell ref="A5:D5"/>
    <mergeCell ref="A29:D29"/>
    <mergeCell ref="A30:D30"/>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E14"/>
  <sheetViews>
    <sheetView zoomScalePageLayoutView="0" workbookViewId="0" topLeftCell="A4">
      <selection activeCell="B20" sqref="B20"/>
    </sheetView>
  </sheetViews>
  <sheetFormatPr defaultColWidth="10.00390625" defaultRowHeight="15"/>
  <cols>
    <col min="1" max="1" width="42.421875" style="338" customWidth="1"/>
    <col min="2" max="2" width="18.421875" style="338" customWidth="1"/>
    <col min="3" max="4" width="20.7109375" style="338" customWidth="1"/>
    <col min="5" max="5" width="19.140625" style="338" customWidth="1"/>
    <col min="6" max="6" width="9.7109375" style="338" customWidth="1"/>
    <col min="7" max="16384" width="10.00390625" style="338" customWidth="1"/>
  </cols>
  <sheetData>
    <row r="1" spans="1:2" ht="22.5" hidden="1">
      <c r="A1" s="337" t="s">
        <v>1009</v>
      </c>
      <c r="B1" s="337" t="s">
        <v>1097</v>
      </c>
    </row>
    <row r="2" spans="1:4" ht="13.5" hidden="1">
      <c r="A2" s="337" t="s">
        <v>1035</v>
      </c>
      <c r="B2" s="337" t="s">
        <v>1011</v>
      </c>
      <c r="C2" s="337" t="s">
        <v>1036</v>
      </c>
      <c r="D2" s="337" t="s">
        <v>1098</v>
      </c>
    </row>
    <row r="3" spans="1:5" ht="13.5" hidden="1">
      <c r="A3" s="337" t="s">
        <v>1037</v>
      </c>
      <c r="C3" s="337" t="s">
        <v>1062</v>
      </c>
      <c r="D3" s="337" t="s">
        <v>1063</v>
      </c>
      <c r="E3" s="337" t="s">
        <v>1099</v>
      </c>
    </row>
    <row r="4" ht="14.25" customHeight="1">
      <c r="A4" s="357" t="s">
        <v>1137</v>
      </c>
    </row>
    <row r="5" spans="1:4" ht="18.75" customHeight="1">
      <c r="A5" s="425" t="s">
        <v>1100</v>
      </c>
      <c r="B5" s="425"/>
      <c r="C5" s="425"/>
      <c r="D5" s="425"/>
    </row>
    <row r="6" spans="1:5" ht="14.25" customHeight="1" thickBot="1">
      <c r="A6" s="431" t="s">
        <v>1019</v>
      </c>
      <c r="B6" s="431"/>
      <c r="C6" s="431"/>
      <c r="D6" s="431"/>
      <c r="E6" s="431"/>
    </row>
    <row r="7" spans="1:5" ht="14.25" customHeight="1" thickBot="1">
      <c r="A7" s="371" t="s">
        <v>1101</v>
      </c>
      <c r="B7" s="362" t="s">
        <v>1025</v>
      </c>
      <c r="C7" s="362" t="s">
        <v>1066</v>
      </c>
      <c r="D7" s="372" t="s">
        <v>1067</v>
      </c>
      <c r="E7" s="372" t="s">
        <v>1102</v>
      </c>
    </row>
    <row r="8" spans="1:5" ht="19.5" customHeight="1">
      <c r="A8" s="373" t="s">
        <v>1103</v>
      </c>
      <c r="B8" s="374" t="s">
        <v>1026</v>
      </c>
      <c r="C8" s="375">
        <v>20.935948</v>
      </c>
      <c r="D8" s="375">
        <v>20.935948</v>
      </c>
      <c r="E8" s="376">
        <v>0</v>
      </c>
    </row>
    <row r="9" spans="1:5" ht="19.5" customHeight="1">
      <c r="A9" s="377" t="s">
        <v>1104</v>
      </c>
      <c r="B9" s="378" t="s">
        <v>1027</v>
      </c>
      <c r="C9" s="379">
        <v>10.880148</v>
      </c>
      <c r="D9" s="365">
        <v>10.880148</v>
      </c>
      <c r="E9" s="380">
        <v>0</v>
      </c>
    </row>
    <row r="10" spans="1:5" ht="19.5" customHeight="1">
      <c r="A10" s="373" t="s">
        <v>1105</v>
      </c>
      <c r="B10" s="374" t="s">
        <v>1028</v>
      </c>
      <c r="C10" s="375">
        <v>10.0558</v>
      </c>
      <c r="D10" s="375">
        <v>10.0558</v>
      </c>
      <c r="E10" s="376">
        <v>0</v>
      </c>
    </row>
    <row r="11" spans="1:5" ht="19.5" customHeight="1">
      <c r="A11" s="381" t="s">
        <v>1106</v>
      </c>
      <c r="B11" s="374" t="s">
        <v>1029</v>
      </c>
      <c r="C11" s="375">
        <v>3.1</v>
      </c>
      <c r="D11" s="375">
        <v>3.1</v>
      </c>
      <c r="E11" s="376">
        <v>0</v>
      </c>
    </row>
    <row r="12" spans="1:5" ht="19.5" customHeight="1">
      <c r="A12" s="382" t="s">
        <v>1104</v>
      </c>
      <c r="B12" s="364" t="s">
        <v>1030</v>
      </c>
      <c r="C12" s="365">
        <v>0.6</v>
      </c>
      <c r="D12" s="365">
        <v>0.6</v>
      </c>
      <c r="E12" s="380">
        <v>0</v>
      </c>
    </row>
    <row r="13" spans="1:5" ht="19.5" customHeight="1" thickBot="1">
      <c r="A13" s="373" t="s">
        <v>1105</v>
      </c>
      <c r="B13" s="374" t="s">
        <v>1031</v>
      </c>
      <c r="C13" s="375">
        <v>2.5</v>
      </c>
      <c r="D13" s="375">
        <v>2.5</v>
      </c>
      <c r="E13" s="383">
        <v>0</v>
      </c>
    </row>
    <row r="14" spans="1:5" ht="14.25" customHeight="1">
      <c r="A14" s="429" t="s">
        <v>1107</v>
      </c>
      <c r="B14" s="429"/>
      <c r="C14" s="429"/>
      <c r="D14" s="429"/>
      <c r="E14" s="429"/>
    </row>
  </sheetData>
  <sheetProtection/>
  <mergeCells count="3">
    <mergeCell ref="A5:D5"/>
    <mergeCell ref="A6:E6"/>
    <mergeCell ref="A14:E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20"/>
  <sheetViews>
    <sheetView zoomScalePageLayoutView="0" workbookViewId="0" topLeftCell="A1">
      <selection activeCell="I9" sqref="I9"/>
    </sheetView>
  </sheetViews>
  <sheetFormatPr defaultColWidth="9.140625" defaultRowHeight="15"/>
  <cols>
    <col min="1" max="1" width="8.421875" style="338" customWidth="1"/>
    <col min="2" max="2" width="9.57421875" style="338" customWidth="1"/>
    <col min="3" max="3" width="10.57421875" style="338" customWidth="1"/>
    <col min="4" max="4" width="54.8515625" style="338" customWidth="1"/>
    <col min="5" max="5" width="16.140625" style="338" customWidth="1"/>
    <col min="6" max="6" width="19.140625" style="338" customWidth="1"/>
    <col min="7" max="7" width="6.00390625" style="338" customWidth="1"/>
    <col min="8" max="16384" width="9.00390625" style="338" customWidth="1"/>
  </cols>
  <sheetData>
    <row r="1" ht="13.5">
      <c r="A1" s="338" t="s">
        <v>1136</v>
      </c>
    </row>
    <row r="2" spans="1:6" ht="25.5">
      <c r="A2" s="432" t="s">
        <v>1115</v>
      </c>
      <c r="B2" s="432"/>
      <c r="C2" s="432"/>
      <c r="D2" s="432"/>
      <c r="E2" s="432"/>
      <c r="F2" s="432"/>
    </row>
    <row r="3" spans="1:7" ht="20.25" customHeight="1">
      <c r="A3" s="384"/>
      <c r="B3" s="384"/>
      <c r="C3" s="384"/>
      <c r="D3" s="384"/>
      <c r="E3" s="384"/>
      <c r="F3" s="384" t="s">
        <v>1108</v>
      </c>
      <c r="G3" s="384"/>
    </row>
    <row r="4" spans="1:6" ht="42.75" customHeight="1">
      <c r="A4" s="385" t="s">
        <v>1109</v>
      </c>
      <c r="B4" s="385" t="s">
        <v>1110</v>
      </c>
      <c r="C4" s="385" t="s">
        <v>1111</v>
      </c>
      <c r="D4" s="385" t="s">
        <v>1112</v>
      </c>
      <c r="E4" s="385" t="s">
        <v>1113</v>
      </c>
      <c r="F4" s="385" t="s">
        <v>1114</v>
      </c>
    </row>
    <row r="5" spans="1:6" ht="27.75" customHeight="1">
      <c r="A5" s="386"/>
      <c r="B5" s="387"/>
      <c r="C5" s="387"/>
      <c r="D5" s="387"/>
      <c r="E5" s="387"/>
      <c r="F5" s="388"/>
    </row>
    <row r="6" spans="1:6" ht="19.5" customHeight="1">
      <c r="A6" s="389"/>
      <c r="B6" s="389"/>
      <c r="C6" s="390"/>
      <c r="D6" s="390"/>
      <c r="E6" s="390"/>
      <c r="F6" s="390"/>
    </row>
    <row r="7" spans="1:6" ht="19.5" customHeight="1">
      <c r="A7" s="390"/>
      <c r="B7" s="390"/>
      <c r="C7" s="390"/>
      <c r="D7" s="390"/>
      <c r="E7" s="390"/>
      <c r="F7" s="390"/>
    </row>
    <row r="8" spans="1:6" ht="19.5" customHeight="1">
      <c r="A8" s="390"/>
      <c r="B8" s="390"/>
      <c r="C8" s="390"/>
      <c r="D8" s="390"/>
      <c r="E8" s="390"/>
      <c r="F8" s="390"/>
    </row>
    <row r="9" spans="1:6" ht="19.5" customHeight="1">
      <c r="A9" s="390"/>
      <c r="B9" s="390"/>
      <c r="C9" s="390"/>
      <c r="D9" s="390"/>
      <c r="E9" s="390"/>
      <c r="F9" s="390"/>
    </row>
    <row r="10" spans="1:6" ht="19.5" customHeight="1">
      <c r="A10" s="390"/>
      <c r="B10" s="390"/>
      <c r="C10" s="390"/>
      <c r="D10" s="390"/>
      <c r="E10" s="390"/>
      <c r="F10" s="390"/>
    </row>
    <row r="11" spans="1:6" ht="19.5" customHeight="1">
      <c r="A11" s="390"/>
      <c r="B11" s="390"/>
      <c r="C11" s="390"/>
      <c r="D11" s="391"/>
      <c r="E11" s="390"/>
      <c r="F11" s="390"/>
    </row>
    <row r="12" spans="1:6" ht="19.5" customHeight="1">
      <c r="A12" s="390"/>
      <c r="B12" s="390"/>
      <c r="C12" s="390"/>
      <c r="D12" s="390"/>
      <c r="E12" s="390"/>
      <c r="F12" s="390"/>
    </row>
    <row r="13" spans="1:6" ht="19.5" customHeight="1">
      <c r="A13" s="390"/>
      <c r="B13" s="390"/>
      <c r="C13" s="390"/>
      <c r="D13" s="390"/>
      <c r="E13" s="390"/>
      <c r="F13" s="390"/>
    </row>
    <row r="14" spans="1:6" ht="19.5" customHeight="1">
      <c r="A14" s="390"/>
      <c r="B14" s="390"/>
      <c r="C14" s="390"/>
      <c r="D14" s="390"/>
      <c r="E14" s="390"/>
      <c r="F14" s="390"/>
    </row>
    <row r="15" spans="1:6" ht="19.5" customHeight="1">
      <c r="A15" s="386"/>
      <c r="B15" s="390"/>
      <c r="C15" s="390"/>
      <c r="D15" s="390"/>
      <c r="E15" s="390"/>
      <c r="F15" s="390"/>
    </row>
    <row r="16" spans="1:6" ht="19.5" customHeight="1">
      <c r="A16" s="390"/>
      <c r="B16" s="390"/>
      <c r="C16" s="390"/>
      <c r="D16" s="392"/>
      <c r="E16" s="390"/>
      <c r="F16" s="390"/>
    </row>
    <row r="17" spans="1:6" ht="19.5" customHeight="1">
      <c r="A17" s="390"/>
      <c r="B17" s="390"/>
      <c r="C17" s="390"/>
      <c r="D17" s="392"/>
      <c r="E17" s="390"/>
      <c r="F17" s="390"/>
    </row>
    <row r="18" spans="1:6" ht="19.5" customHeight="1">
      <c r="A18" s="390"/>
      <c r="B18" s="390"/>
      <c r="C18" s="390"/>
      <c r="D18" s="390"/>
      <c r="E18" s="390"/>
      <c r="F18" s="390"/>
    </row>
    <row r="19" spans="1:6" ht="21.75" customHeight="1">
      <c r="A19" s="386"/>
      <c r="B19" s="387"/>
      <c r="C19" s="387"/>
      <c r="D19" s="387"/>
      <c r="E19" s="387"/>
      <c r="F19" s="388"/>
    </row>
    <row r="20" ht="13.5">
      <c r="A20" s="338" t="s">
        <v>1116</v>
      </c>
    </row>
  </sheetData>
  <sheetProtection/>
  <mergeCells count="1">
    <mergeCell ref="A2:F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E13" sqref="E13"/>
    </sheetView>
  </sheetViews>
  <sheetFormatPr defaultColWidth="9.140625" defaultRowHeight="15"/>
  <cols>
    <col min="1" max="1" width="14.421875" style="338" customWidth="1"/>
    <col min="2" max="2" width="54.57421875" style="338" customWidth="1"/>
    <col min="3" max="16384" width="9.00390625" style="338" customWidth="1"/>
  </cols>
  <sheetData>
    <row r="1" ht="13.5">
      <c r="A1" s="338" t="s">
        <v>1135</v>
      </c>
    </row>
    <row r="2" spans="1:2" ht="20.25">
      <c r="A2" s="433" t="s">
        <v>1117</v>
      </c>
      <c r="B2" s="433"/>
    </row>
    <row r="3" spans="1:2" ht="20.25">
      <c r="A3" s="393"/>
      <c r="B3" s="394" t="s">
        <v>1118</v>
      </c>
    </row>
    <row r="4" spans="1:2" ht="20.25" customHeight="1">
      <c r="A4" s="395" t="s">
        <v>1119</v>
      </c>
      <c r="B4" s="388" t="s">
        <v>1120</v>
      </c>
    </row>
    <row r="5" spans="1:2" ht="20.25" customHeight="1">
      <c r="A5" s="395" t="s">
        <v>1121</v>
      </c>
      <c r="B5" s="387"/>
    </row>
    <row r="6" spans="1:2" ht="20.25" customHeight="1">
      <c r="A6" s="395" t="s">
        <v>1122</v>
      </c>
      <c r="B6" s="387"/>
    </row>
    <row r="7" spans="1:2" ht="20.25" customHeight="1">
      <c r="A7" s="395" t="s">
        <v>1123</v>
      </c>
      <c r="B7" s="387"/>
    </row>
    <row r="8" spans="1:2" ht="20.25" customHeight="1">
      <c r="A8" s="395" t="s">
        <v>1124</v>
      </c>
      <c r="B8" s="387"/>
    </row>
    <row r="9" spans="1:2" ht="20.25" customHeight="1">
      <c r="A9" s="395" t="s">
        <v>1125</v>
      </c>
      <c r="B9" s="387"/>
    </row>
    <row r="10" spans="1:2" ht="20.25" customHeight="1">
      <c r="A10" s="395" t="s">
        <v>1126</v>
      </c>
      <c r="B10" s="387"/>
    </row>
    <row r="11" spans="1:2" ht="20.25" customHeight="1">
      <c r="A11" s="395" t="s">
        <v>1127</v>
      </c>
      <c r="B11" s="387"/>
    </row>
    <row r="12" spans="1:2" ht="20.25" customHeight="1">
      <c r="A12" s="395" t="s">
        <v>1128</v>
      </c>
      <c r="B12" s="387"/>
    </row>
    <row r="13" spans="1:2" ht="20.25" customHeight="1">
      <c r="A13" s="395" t="s">
        <v>1129</v>
      </c>
      <c r="B13" s="387"/>
    </row>
    <row r="14" spans="1:2" ht="20.25" customHeight="1">
      <c r="A14" s="395" t="s">
        <v>1130</v>
      </c>
      <c r="B14" s="387"/>
    </row>
    <row r="15" spans="1:2" ht="20.25" customHeight="1">
      <c r="A15" s="395" t="s">
        <v>1131</v>
      </c>
      <c r="B15" s="387"/>
    </row>
    <row r="16" spans="1:2" ht="20.25" customHeight="1">
      <c r="A16" s="395" t="s">
        <v>1132</v>
      </c>
      <c r="B16" s="387"/>
    </row>
    <row r="17" spans="1:2" ht="20.25" customHeight="1">
      <c r="A17" s="395" t="s">
        <v>1133</v>
      </c>
      <c r="B17" s="387"/>
    </row>
    <row r="18" spans="1:2" ht="28.5" customHeight="1">
      <c r="A18" s="434" t="s">
        <v>1134</v>
      </c>
      <c r="B18" s="434"/>
    </row>
  </sheetData>
  <sheetProtection/>
  <mergeCells count="2">
    <mergeCell ref="A2:B2"/>
    <mergeCell ref="A18:B1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5"/>
  </sheetPr>
  <dimension ref="A1:Y393"/>
  <sheetViews>
    <sheetView zoomScalePageLayoutView="0" workbookViewId="0" topLeftCell="A1">
      <pane xSplit="2" ySplit="4" topLeftCell="C149" activePane="bottomRight" state="frozen"/>
      <selection pane="topLeft" activeCell="A1" sqref="A1"/>
      <selection pane="topRight" activeCell="A1" sqref="A1"/>
      <selection pane="bottomLeft" activeCell="A1" sqref="A1"/>
      <selection pane="bottomRight" activeCell="C5" sqref="C5"/>
    </sheetView>
  </sheetViews>
  <sheetFormatPr defaultColWidth="7.00390625" defaultRowHeight="15"/>
  <cols>
    <col min="1" max="1" width="15.421875" style="135" customWidth="1"/>
    <col min="2" max="2" width="40.140625" style="131" customWidth="1"/>
    <col min="3" max="3" width="15.421875" style="151" customWidth="1"/>
    <col min="4" max="4" width="10.421875" style="131" hidden="1" customWidth="1"/>
    <col min="5" max="5" width="9.57421875" style="133" hidden="1" customWidth="1"/>
    <col min="6" max="6" width="8.140625" style="133" hidden="1" customWidth="1"/>
    <col min="7" max="7" width="9.57421875" style="23" hidden="1" customWidth="1"/>
    <col min="8" max="8" width="17.421875" style="23" hidden="1" customWidth="1"/>
    <col min="9" max="9" width="12.421875" style="24" hidden="1" customWidth="1"/>
    <col min="10" max="10" width="7.00390625" style="134" hidden="1" customWidth="1"/>
    <col min="11" max="12" width="7.00390625" style="133" hidden="1" customWidth="1"/>
    <col min="13" max="13" width="13.8515625" style="133" hidden="1" customWidth="1"/>
    <col min="14" max="14" width="7.8515625" style="133" hidden="1" customWidth="1"/>
    <col min="15" max="15" width="9.421875" style="133" hidden="1" customWidth="1"/>
    <col min="16" max="16" width="6.8515625" style="133" hidden="1" customWidth="1"/>
    <col min="17" max="17" width="9.00390625" style="133" hidden="1" customWidth="1"/>
    <col min="18" max="18" width="5.8515625" style="133" hidden="1" customWidth="1"/>
    <col min="19" max="19" width="5.28125" style="133" hidden="1" customWidth="1"/>
    <col min="20" max="20" width="6.421875" style="133" hidden="1" customWidth="1"/>
    <col min="21" max="22" width="7.00390625" style="133" hidden="1" customWidth="1"/>
    <col min="23" max="23" width="10.57421875" style="133" hidden="1" customWidth="1"/>
    <col min="24" max="24" width="10.421875" style="133" hidden="1" customWidth="1"/>
    <col min="25" max="25" width="6.421875" style="133" hidden="1" customWidth="1"/>
    <col min="26" max="16384" width="7.00390625" style="133" customWidth="1"/>
  </cols>
  <sheetData>
    <row r="1" ht="29.25" customHeight="1">
      <c r="A1" s="21" t="s">
        <v>653</v>
      </c>
    </row>
    <row r="2" spans="1:9" ht="28.5" customHeight="1">
      <c r="A2" s="399" t="s">
        <v>652</v>
      </c>
      <c r="B2" s="400"/>
      <c r="C2" s="401"/>
      <c r="G2" s="133"/>
      <c r="H2" s="133"/>
      <c r="I2" s="133"/>
    </row>
    <row r="3" spans="1:13" s="131" customFormat="1" ht="21.75" customHeight="1">
      <c r="A3" s="135"/>
      <c r="C3" s="152" t="s">
        <v>728</v>
      </c>
      <c r="E3" s="131">
        <v>12.11</v>
      </c>
      <c r="G3" s="131">
        <v>12.22</v>
      </c>
      <c r="J3" s="132"/>
      <c r="M3" s="131">
        <v>1.2</v>
      </c>
    </row>
    <row r="4" spans="1:15" s="131" customFormat="1" ht="22.5" customHeight="1">
      <c r="A4" s="136" t="s">
        <v>18</v>
      </c>
      <c r="B4" s="273" t="s">
        <v>19</v>
      </c>
      <c r="C4" s="153" t="s">
        <v>167</v>
      </c>
      <c r="G4" s="29" t="s">
        <v>20</v>
      </c>
      <c r="H4" s="29" t="s">
        <v>21</v>
      </c>
      <c r="I4" s="29" t="s">
        <v>22</v>
      </c>
      <c r="J4" s="132"/>
      <c r="M4" s="29" t="s">
        <v>20</v>
      </c>
      <c r="N4" s="30" t="s">
        <v>21</v>
      </c>
      <c r="O4" s="29" t="s">
        <v>22</v>
      </c>
    </row>
    <row r="5" spans="1:25" s="135" customFormat="1" ht="22.5" customHeight="1">
      <c r="A5" s="249" t="s">
        <v>8</v>
      </c>
      <c r="B5" s="274" t="s">
        <v>115</v>
      </c>
      <c r="C5" s="289">
        <v>24455</v>
      </c>
      <c r="D5" s="135">
        <v>105429</v>
      </c>
      <c r="E5" s="135">
        <v>595734.14</v>
      </c>
      <c r="F5" s="135">
        <f>104401+13602</f>
        <v>118003</v>
      </c>
      <c r="G5" s="48" t="s">
        <v>8</v>
      </c>
      <c r="H5" s="48" t="s">
        <v>23</v>
      </c>
      <c r="I5" s="48">
        <v>596221.15</v>
      </c>
      <c r="J5" s="135">
        <f>G5-A5</f>
        <v>0</v>
      </c>
      <c r="K5" s="135">
        <f>I5-C5</f>
        <v>571766.15</v>
      </c>
      <c r="L5" s="135">
        <v>75943</v>
      </c>
      <c r="M5" s="48" t="s">
        <v>8</v>
      </c>
      <c r="N5" s="48" t="s">
        <v>23</v>
      </c>
      <c r="O5" s="48">
        <v>643048.95</v>
      </c>
      <c r="P5" s="135">
        <f>M5-A5</f>
        <v>0</v>
      </c>
      <c r="Q5" s="135">
        <f>O5-C5</f>
        <v>618593.95</v>
      </c>
      <c r="S5" s="135">
        <v>717759</v>
      </c>
      <c r="U5" s="49" t="s">
        <v>8</v>
      </c>
      <c r="V5" s="49" t="s">
        <v>23</v>
      </c>
      <c r="W5" s="49">
        <v>659380.53</v>
      </c>
      <c r="X5" s="135">
        <f>C5-W5</f>
        <v>-634925.53</v>
      </c>
      <c r="Y5" s="135">
        <f>U5-A5</f>
        <v>0</v>
      </c>
    </row>
    <row r="6" spans="1:25" s="137" customFormat="1" ht="22.5" customHeight="1">
      <c r="A6" s="248" t="s">
        <v>651</v>
      </c>
      <c r="B6" s="275" t="s">
        <v>116</v>
      </c>
      <c r="C6" s="242">
        <v>329</v>
      </c>
      <c r="E6" s="137">
        <v>7616.62</v>
      </c>
      <c r="G6" s="51" t="s">
        <v>7</v>
      </c>
      <c r="H6" s="51" t="s">
        <v>24</v>
      </c>
      <c r="I6" s="51">
        <v>7616.62</v>
      </c>
      <c r="J6" s="137">
        <f>G6-A6</f>
        <v>0</v>
      </c>
      <c r="K6" s="137">
        <f>I6-C6</f>
        <v>7287.62</v>
      </c>
      <c r="M6" s="51" t="s">
        <v>7</v>
      </c>
      <c r="N6" s="51" t="s">
        <v>24</v>
      </c>
      <c r="O6" s="51">
        <v>7749.58</v>
      </c>
      <c r="P6" s="137">
        <f>M6-A6</f>
        <v>0</v>
      </c>
      <c r="Q6" s="137">
        <f>O6-C6</f>
        <v>7420.58</v>
      </c>
      <c r="U6" s="52" t="s">
        <v>7</v>
      </c>
      <c r="V6" s="52" t="s">
        <v>24</v>
      </c>
      <c r="W6" s="52">
        <v>8475.47</v>
      </c>
      <c r="X6" s="137">
        <f>C6-W6</f>
        <v>-8146.469999999999</v>
      </c>
      <c r="Y6" s="137">
        <f>U6-A6</f>
        <v>0</v>
      </c>
    </row>
    <row r="7" spans="1:25" s="139" customFormat="1" ht="22.5" customHeight="1">
      <c r="A7" s="138">
        <v>2010101</v>
      </c>
      <c r="B7" s="276" t="s">
        <v>117</v>
      </c>
      <c r="C7" s="239">
        <v>242</v>
      </c>
      <c r="E7" s="139">
        <v>3922.87</v>
      </c>
      <c r="G7" s="55" t="s">
        <v>6</v>
      </c>
      <c r="H7" s="55" t="s">
        <v>25</v>
      </c>
      <c r="I7" s="55">
        <v>3922.87</v>
      </c>
      <c r="J7" s="139">
        <f>G7-A7</f>
        <v>0</v>
      </c>
      <c r="K7" s="139">
        <f>I7-C7</f>
        <v>3680.87</v>
      </c>
      <c r="L7" s="139">
        <v>750</v>
      </c>
      <c r="M7" s="55" t="s">
        <v>6</v>
      </c>
      <c r="N7" s="55" t="s">
        <v>25</v>
      </c>
      <c r="O7" s="55">
        <v>4041.81</v>
      </c>
      <c r="P7" s="139">
        <f>M7-A7</f>
        <v>0</v>
      </c>
      <c r="Q7" s="139">
        <f>O7-C7</f>
        <v>3799.81</v>
      </c>
      <c r="U7" s="56" t="s">
        <v>6</v>
      </c>
      <c r="V7" s="56" t="s">
        <v>25</v>
      </c>
      <c r="W7" s="56">
        <v>4680.94</v>
      </c>
      <c r="X7" s="139">
        <f>C7-W7</f>
        <v>-4438.94</v>
      </c>
      <c r="Y7" s="139">
        <f>U7-A7</f>
        <v>0</v>
      </c>
    </row>
    <row r="8" spans="1:23" s="139" customFormat="1" ht="22.5" customHeight="1">
      <c r="A8" s="138" t="s">
        <v>832</v>
      </c>
      <c r="B8" s="276" t="s">
        <v>816</v>
      </c>
      <c r="C8" s="239">
        <v>47</v>
      </c>
      <c r="G8" s="55"/>
      <c r="H8" s="55"/>
      <c r="I8" s="55"/>
      <c r="M8" s="55"/>
      <c r="N8" s="55"/>
      <c r="O8" s="55"/>
      <c r="U8" s="56"/>
      <c r="V8" s="56"/>
      <c r="W8" s="56"/>
    </row>
    <row r="9" spans="1:23" s="139" customFormat="1" ht="22.5" customHeight="1">
      <c r="A9" s="138" t="s">
        <v>698</v>
      </c>
      <c r="B9" s="276" t="s">
        <v>697</v>
      </c>
      <c r="C9" s="239">
        <v>40</v>
      </c>
      <c r="G9" s="55"/>
      <c r="H9" s="55"/>
      <c r="I9" s="55"/>
      <c r="M9" s="55"/>
      <c r="N9" s="55"/>
      <c r="O9" s="55"/>
      <c r="U9" s="56"/>
      <c r="V9" s="56"/>
      <c r="W9" s="56"/>
    </row>
    <row r="10" spans="1:17" ht="22.5" customHeight="1">
      <c r="A10" s="236" t="s">
        <v>650</v>
      </c>
      <c r="B10" s="275" t="s">
        <v>118</v>
      </c>
      <c r="C10" s="242">
        <v>217</v>
      </c>
      <c r="Q10" s="141"/>
    </row>
    <row r="11" spans="1:17" ht="22.5" customHeight="1">
      <c r="A11" s="140" t="s">
        <v>649</v>
      </c>
      <c r="B11" s="276" t="s">
        <v>117</v>
      </c>
      <c r="C11" s="239">
        <v>192</v>
      </c>
      <c r="Q11" s="141"/>
    </row>
    <row r="12" spans="1:17" ht="22.5" customHeight="1">
      <c r="A12" s="140" t="s">
        <v>699</v>
      </c>
      <c r="B12" s="276" t="s">
        <v>701</v>
      </c>
      <c r="C12" s="239">
        <v>2</v>
      </c>
      <c r="Q12" s="141"/>
    </row>
    <row r="13" spans="1:17" ht="22.5" customHeight="1">
      <c r="A13" s="140" t="s">
        <v>700</v>
      </c>
      <c r="B13" s="276" t="s">
        <v>702</v>
      </c>
      <c r="C13" s="239">
        <v>18</v>
      </c>
      <c r="Q13" s="141"/>
    </row>
    <row r="14" spans="1:17" ht="22.5" customHeight="1">
      <c r="A14" s="140" t="s">
        <v>833</v>
      </c>
      <c r="B14" s="276" t="s">
        <v>817</v>
      </c>
      <c r="C14" s="239">
        <v>5</v>
      </c>
      <c r="Q14" s="141"/>
    </row>
    <row r="15" spans="1:17" ht="22.5" customHeight="1">
      <c r="A15" s="236" t="s">
        <v>648</v>
      </c>
      <c r="B15" s="275" t="s">
        <v>119</v>
      </c>
      <c r="C15" s="242">
        <v>14100</v>
      </c>
      <c r="Q15" s="141"/>
    </row>
    <row r="16" spans="1:17" ht="22.5" customHeight="1">
      <c r="A16" s="140" t="s">
        <v>647</v>
      </c>
      <c r="B16" s="276" t="s">
        <v>117</v>
      </c>
      <c r="C16" s="239">
        <v>4060</v>
      </c>
      <c r="Q16" s="141"/>
    </row>
    <row r="17" spans="1:17" ht="22.5" customHeight="1">
      <c r="A17" s="140" t="s">
        <v>646</v>
      </c>
      <c r="B17" s="276" t="s">
        <v>375</v>
      </c>
      <c r="C17" s="239">
        <v>662</v>
      </c>
      <c r="Q17" s="141"/>
    </row>
    <row r="18" spans="1:17" ht="22.5" customHeight="1">
      <c r="A18" s="140" t="s">
        <v>645</v>
      </c>
      <c r="B18" s="276" t="s">
        <v>818</v>
      </c>
      <c r="C18" s="239">
        <v>1</v>
      </c>
      <c r="Q18" s="141"/>
    </row>
    <row r="19" spans="1:3" ht="22.5" customHeight="1">
      <c r="A19" s="140" t="s">
        <v>165</v>
      </c>
      <c r="B19" s="276" t="s">
        <v>120</v>
      </c>
      <c r="C19" s="239">
        <v>92</v>
      </c>
    </row>
    <row r="20" spans="1:3" ht="22.5" customHeight="1">
      <c r="A20" s="140" t="s">
        <v>644</v>
      </c>
      <c r="B20" s="276" t="s">
        <v>373</v>
      </c>
      <c r="C20" s="239">
        <v>8457</v>
      </c>
    </row>
    <row r="21" spans="1:3" ht="22.5" customHeight="1">
      <c r="A21" s="140" t="s">
        <v>643</v>
      </c>
      <c r="B21" s="277" t="s">
        <v>121</v>
      </c>
      <c r="C21" s="239">
        <v>828</v>
      </c>
    </row>
    <row r="22" spans="1:10" ht="22.5" customHeight="1">
      <c r="A22" s="236" t="s">
        <v>642</v>
      </c>
      <c r="B22" s="275" t="s">
        <v>122</v>
      </c>
      <c r="C22" s="242">
        <v>552</v>
      </c>
      <c r="D22" s="133"/>
      <c r="G22" s="133"/>
      <c r="H22" s="133"/>
      <c r="I22" s="133"/>
      <c r="J22" s="133"/>
    </row>
    <row r="23" spans="1:10" ht="22.5" customHeight="1">
      <c r="A23" s="140" t="s">
        <v>641</v>
      </c>
      <c r="B23" s="276" t="s">
        <v>117</v>
      </c>
      <c r="C23" s="239">
        <v>252</v>
      </c>
      <c r="D23" s="133"/>
      <c r="G23" s="133"/>
      <c r="H23" s="133"/>
      <c r="I23" s="133"/>
      <c r="J23" s="133"/>
    </row>
    <row r="24" spans="1:10" ht="22.5" customHeight="1">
      <c r="A24" s="140" t="s">
        <v>836</v>
      </c>
      <c r="B24" s="276" t="s">
        <v>816</v>
      </c>
      <c r="C24" s="239">
        <v>21</v>
      </c>
      <c r="D24" s="133"/>
      <c r="G24" s="133"/>
      <c r="H24" s="133"/>
      <c r="I24" s="133"/>
      <c r="J24" s="133"/>
    </row>
    <row r="25" spans="1:10" ht="22.5" customHeight="1">
      <c r="A25" s="140" t="s">
        <v>837</v>
      </c>
      <c r="B25" s="276" t="s">
        <v>834</v>
      </c>
      <c r="C25" s="239">
        <v>58</v>
      </c>
      <c r="D25" s="133"/>
      <c r="G25" s="133"/>
      <c r="H25" s="133"/>
      <c r="I25" s="133"/>
      <c r="J25" s="133"/>
    </row>
    <row r="26" spans="1:10" ht="22.5" customHeight="1">
      <c r="A26" s="140" t="s">
        <v>838</v>
      </c>
      <c r="B26" s="276" t="s">
        <v>835</v>
      </c>
      <c r="C26" s="239">
        <v>4</v>
      </c>
      <c r="D26" s="133"/>
      <c r="G26" s="133"/>
      <c r="H26" s="133"/>
      <c r="I26" s="133"/>
      <c r="J26" s="133"/>
    </row>
    <row r="27" spans="1:10" ht="22.5" customHeight="1">
      <c r="A27" s="140" t="s">
        <v>640</v>
      </c>
      <c r="B27" s="276" t="s">
        <v>407</v>
      </c>
      <c r="C27" s="239">
        <v>202</v>
      </c>
      <c r="D27" s="133"/>
      <c r="G27" s="133"/>
      <c r="H27" s="133"/>
      <c r="I27" s="133"/>
      <c r="J27" s="133"/>
    </row>
    <row r="28" spans="1:10" ht="22.5" customHeight="1">
      <c r="A28" s="140" t="s">
        <v>639</v>
      </c>
      <c r="B28" s="276" t="s">
        <v>638</v>
      </c>
      <c r="C28" s="239">
        <v>15</v>
      </c>
      <c r="D28" s="133"/>
      <c r="G28" s="133"/>
      <c r="H28" s="133"/>
      <c r="I28" s="133"/>
      <c r="J28" s="133"/>
    </row>
    <row r="29" spans="1:10" ht="22.5" customHeight="1">
      <c r="A29" s="236" t="s">
        <v>637</v>
      </c>
      <c r="B29" s="278" t="s">
        <v>123</v>
      </c>
      <c r="C29" s="242">
        <v>328</v>
      </c>
      <c r="D29" s="133"/>
      <c r="G29" s="133"/>
      <c r="H29" s="133"/>
      <c r="I29" s="133"/>
      <c r="J29" s="133"/>
    </row>
    <row r="30" spans="1:10" ht="22.5" customHeight="1">
      <c r="A30" s="140" t="s">
        <v>636</v>
      </c>
      <c r="B30" s="277" t="s">
        <v>117</v>
      </c>
      <c r="C30" s="239">
        <v>168</v>
      </c>
      <c r="D30" s="133"/>
      <c r="G30" s="133"/>
      <c r="H30" s="133"/>
      <c r="I30" s="133"/>
      <c r="J30" s="133"/>
    </row>
    <row r="31" spans="1:10" ht="22.5" customHeight="1">
      <c r="A31" s="140" t="s">
        <v>705</v>
      </c>
      <c r="B31" s="277" t="s">
        <v>704</v>
      </c>
      <c r="C31" s="239">
        <v>27</v>
      </c>
      <c r="D31" s="133"/>
      <c r="G31" s="133"/>
      <c r="H31" s="133"/>
      <c r="I31" s="133"/>
      <c r="J31" s="133"/>
    </row>
    <row r="32" spans="1:10" ht="22.5" customHeight="1">
      <c r="A32" s="140" t="s">
        <v>635</v>
      </c>
      <c r="B32" s="277" t="s">
        <v>634</v>
      </c>
      <c r="C32" s="239">
        <v>14</v>
      </c>
      <c r="D32" s="133"/>
      <c r="G32" s="133"/>
      <c r="H32" s="133"/>
      <c r="I32" s="133"/>
      <c r="J32" s="133"/>
    </row>
    <row r="33" spans="1:10" ht="22.5" customHeight="1">
      <c r="A33" s="140" t="s">
        <v>840</v>
      </c>
      <c r="B33" s="277" t="s">
        <v>839</v>
      </c>
      <c r="C33" s="239">
        <v>80</v>
      </c>
      <c r="D33" s="133"/>
      <c r="G33" s="133"/>
      <c r="H33" s="133"/>
      <c r="I33" s="133"/>
      <c r="J33" s="133"/>
    </row>
    <row r="34" spans="1:10" ht="22.5" customHeight="1">
      <c r="A34" s="140" t="s">
        <v>633</v>
      </c>
      <c r="B34" s="277" t="s">
        <v>407</v>
      </c>
      <c r="C34" s="239">
        <v>39</v>
      </c>
      <c r="D34" s="133"/>
      <c r="G34" s="133"/>
      <c r="H34" s="133"/>
      <c r="I34" s="133"/>
      <c r="J34" s="133"/>
    </row>
    <row r="35" spans="1:10" ht="22.5" customHeight="1">
      <c r="A35" s="236" t="s">
        <v>632</v>
      </c>
      <c r="B35" s="275" t="s">
        <v>124</v>
      </c>
      <c r="C35" s="242">
        <v>1362</v>
      </c>
      <c r="D35" s="133"/>
      <c r="G35" s="133"/>
      <c r="H35" s="133"/>
      <c r="I35" s="133"/>
      <c r="J35" s="133"/>
    </row>
    <row r="36" spans="1:10" ht="22.5" customHeight="1">
      <c r="A36" s="140" t="s">
        <v>631</v>
      </c>
      <c r="B36" s="277" t="s">
        <v>117</v>
      </c>
      <c r="C36" s="239">
        <v>1034</v>
      </c>
      <c r="D36" s="133"/>
      <c r="G36" s="133"/>
      <c r="H36" s="133"/>
      <c r="I36" s="133"/>
      <c r="J36" s="133"/>
    </row>
    <row r="37" spans="1:10" ht="22.5" customHeight="1">
      <c r="A37" s="140" t="s">
        <v>708</v>
      </c>
      <c r="B37" s="277" t="s">
        <v>706</v>
      </c>
      <c r="C37" s="239">
        <v>21</v>
      </c>
      <c r="D37" s="133"/>
      <c r="G37" s="133"/>
      <c r="H37" s="133"/>
      <c r="I37" s="133"/>
      <c r="J37" s="133"/>
    </row>
    <row r="38" spans="1:10" ht="22.5" customHeight="1">
      <c r="A38" s="140" t="s">
        <v>709</v>
      </c>
      <c r="B38" s="277" t="s">
        <v>707</v>
      </c>
      <c r="C38" s="239">
        <v>300</v>
      </c>
      <c r="D38" s="133"/>
      <c r="G38" s="133"/>
      <c r="H38" s="133"/>
      <c r="I38" s="133"/>
      <c r="J38" s="133"/>
    </row>
    <row r="39" spans="1:10" ht="22.5" customHeight="1">
      <c r="A39" s="140" t="s">
        <v>630</v>
      </c>
      <c r="B39" s="277" t="s">
        <v>629</v>
      </c>
      <c r="C39" s="239">
        <v>7</v>
      </c>
      <c r="D39" s="133"/>
      <c r="G39" s="133"/>
      <c r="H39" s="133"/>
      <c r="I39" s="133"/>
      <c r="J39" s="133"/>
    </row>
    <row r="40" spans="1:10" ht="22.5" customHeight="1">
      <c r="A40" s="236" t="s">
        <v>628</v>
      </c>
      <c r="B40" s="275" t="s">
        <v>125</v>
      </c>
      <c r="C40" s="242">
        <v>994</v>
      </c>
      <c r="D40" s="133"/>
      <c r="G40" s="133"/>
      <c r="H40" s="133"/>
      <c r="I40" s="133"/>
      <c r="J40" s="133"/>
    </row>
    <row r="41" spans="1:10" ht="22.5" customHeight="1">
      <c r="A41" s="140" t="s">
        <v>627</v>
      </c>
      <c r="B41" s="277" t="s">
        <v>313</v>
      </c>
      <c r="C41" s="239">
        <v>994</v>
      </c>
      <c r="D41" s="133"/>
      <c r="G41" s="133"/>
      <c r="H41" s="133"/>
      <c r="I41" s="133"/>
      <c r="J41" s="133"/>
    </row>
    <row r="42" spans="1:10" ht="22.5" customHeight="1">
      <c r="A42" s="236" t="s">
        <v>626</v>
      </c>
      <c r="B42" s="278" t="s">
        <v>126</v>
      </c>
      <c r="C42" s="242">
        <v>620</v>
      </c>
      <c r="D42" s="133"/>
      <c r="G42" s="133"/>
      <c r="H42" s="133"/>
      <c r="I42" s="133"/>
      <c r="J42" s="133"/>
    </row>
    <row r="43" spans="1:10" ht="22.5" customHeight="1">
      <c r="A43" s="140" t="s">
        <v>625</v>
      </c>
      <c r="B43" s="276" t="s">
        <v>313</v>
      </c>
      <c r="C43" s="239">
        <v>151</v>
      </c>
      <c r="D43" s="133"/>
      <c r="G43" s="133"/>
      <c r="H43" s="133"/>
      <c r="I43" s="133"/>
      <c r="J43" s="133"/>
    </row>
    <row r="44" spans="1:10" ht="22.5" customHeight="1">
      <c r="A44" s="140" t="s">
        <v>624</v>
      </c>
      <c r="B44" s="276" t="s">
        <v>623</v>
      </c>
      <c r="C44" s="239">
        <v>332</v>
      </c>
      <c r="D44" s="133"/>
      <c r="G44" s="133"/>
      <c r="H44" s="133"/>
      <c r="I44" s="133"/>
      <c r="J44" s="133"/>
    </row>
    <row r="45" spans="1:10" ht="22.5" customHeight="1">
      <c r="A45" s="140" t="s">
        <v>842</v>
      </c>
      <c r="B45" s="276" t="s">
        <v>841</v>
      </c>
      <c r="C45" s="239">
        <v>137</v>
      </c>
      <c r="D45" s="133"/>
      <c r="G45" s="133"/>
      <c r="H45" s="133"/>
      <c r="I45" s="133"/>
      <c r="J45" s="133"/>
    </row>
    <row r="46" spans="1:10" ht="22.5" customHeight="1">
      <c r="A46" s="236" t="s">
        <v>622</v>
      </c>
      <c r="B46" s="279" t="s">
        <v>127</v>
      </c>
      <c r="C46" s="242">
        <v>1044</v>
      </c>
      <c r="D46" s="133"/>
      <c r="G46" s="133"/>
      <c r="H46" s="133"/>
      <c r="I46" s="133"/>
      <c r="J46" s="133"/>
    </row>
    <row r="47" spans="1:10" ht="22.5" customHeight="1">
      <c r="A47" s="140" t="s">
        <v>621</v>
      </c>
      <c r="B47" s="276" t="s">
        <v>117</v>
      </c>
      <c r="C47" s="239">
        <v>1044</v>
      </c>
      <c r="D47" s="133"/>
      <c r="G47" s="133"/>
      <c r="H47" s="133"/>
      <c r="I47" s="133"/>
      <c r="J47" s="133"/>
    </row>
    <row r="48" spans="1:10" ht="22.5" customHeight="1">
      <c r="A48" s="236" t="s">
        <v>620</v>
      </c>
      <c r="B48" s="279" t="s">
        <v>128</v>
      </c>
      <c r="C48" s="242">
        <v>245</v>
      </c>
      <c r="D48" s="133"/>
      <c r="G48" s="133"/>
      <c r="H48" s="133"/>
      <c r="I48" s="133"/>
      <c r="J48" s="133"/>
    </row>
    <row r="49" spans="1:10" ht="22.5" customHeight="1">
      <c r="A49" s="140" t="s">
        <v>619</v>
      </c>
      <c r="B49" s="276" t="s">
        <v>117</v>
      </c>
      <c r="C49" s="239">
        <v>90</v>
      </c>
      <c r="D49" s="133"/>
      <c r="G49" s="133"/>
      <c r="H49" s="133"/>
      <c r="I49" s="133"/>
      <c r="J49" s="133"/>
    </row>
    <row r="50" spans="1:10" ht="22.5" customHeight="1">
      <c r="A50" s="140" t="s">
        <v>843</v>
      </c>
      <c r="B50" s="276" t="s">
        <v>816</v>
      </c>
      <c r="C50" s="239">
        <v>12</v>
      </c>
      <c r="D50" s="133"/>
      <c r="G50" s="133"/>
      <c r="H50" s="133"/>
      <c r="I50" s="133"/>
      <c r="J50" s="133"/>
    </row>
    <row r="51" spans="1:10" ht="22.5" customHeight="1">
      <c r="A51" s="140" t="s">
        <v>844</v>
      </c>
      <c r="B51" s="276" t="s">
        <v>841</v>
      </c>
      <c r="C51" s="239">
        <v>143</v>
      </c>
      <c r="D51" s="133"/>
      <c r="G51" s="133"/>
      <c r="H51" s="133"/>
      <c r="I51" s="133"/>
      <c r="J51" s="133"/>
    </row>
    <row r="52" spans="1:10" ht="22.5" customHeight="1">
      <c r="A52" s="236" t="s">
        <v>618</v>
      </c>
      <c r="B52" s="278" t="s">
        <v>617</v>
      </c>
      <c r="C52" s="242">
        <v>9</v>
      </c>
      <c r="D52" s="133"/>
      <c r="G52" s="133"/>
      <c r="H52" s="133"/>
      <c r="I52" s="133"/>
      <c r="J52" s="133"/>
    </row>
    <row r="53" spans="1:10" ht="22.5" customHeight="1">
      <c r="A53" s="304" t="s">
        <v>846</v>
      </c>
      <c r="B53" s="305" t="s">
        <v>845</v>
      </c>
      <c r="C53" s="306">
        <v>1</v>
      </c>
      <c r="D53" s="133"/>
      <c r="G53" s="133"/>
      <c r="H53" s="133"/>
      <c r="I53" s="133"/>
      <c r="J53" s="133"/>
    </row>
    <row r="54" spans="1:10" ht="22.5" customHeight="1">
      <c r="A54" s="304" t="s">
        <v>847</v>
      </c>
      <c r="B54" s="305" t="s">
        <v>816</v>
      </c>
      <c r="C54" s="306">
        <v>3</v>
      </c>
      <c r="D54" s="133"/>
      <c r="G54" s="133"/>
      <c r="H54" s="133"/>
      <c r="I54" s="133"/>
      <c r="J54" s="133"/>
    </row>
    <row r="55" spans="1:10" ht="22.5" customHeight="1">
      <c r="A55" s="140" t="s">
        <v>616</v>
      </c>
      <c r="B55" s="277" t="s">
        <v>615</v>
      </c>
      <c r="C55" s="239">
        <v>5</v>
      </c>
      <c r="D55" s="133"/>
      <c r="G55" s="133"/>
      <c r="H55" s="133"/>
      <c r="I55" s="133"/>
      <c r="J55" s="133"/>
    </row>
    <row r="56" spans="1:10" ht="22.5" customHeight="1">
      <c r="A56" s="236" t="s">
        <v>614</v>
      </c>
      <c r="B56" s="278" t="s">
        <v>129</v>
      </c>
      <c r="C56" s="242">
        <v>37</v>
      </c>
      <c r="D56" s="133"/>
      <c r="G56" s="133"/>
      <c r="H56" s="133"/>
      <c r="I56" s="133"/>
      <c r="J56" s="133"/>
    </row>
    <row r="57" spans="1:10" ht="22.5" customHeight="1">
      <c r="A57" s="140" t="s">
        <v>613</v>
      </c>
      <c r="B57" s="277" t="s">
        <v>117</v>
      </c>
      <c r="C57" s="239">
        <v>36</v>
      </c>
      <c r="D57" s="133"/>
      <c r="G57" s="133"/>
      <c r="H57" s="133"/>
      <c r="I57" s="133"/>
      <c r="J57" s="133"/>
    </row>
    <row r="58" spans="1:10" ht="22.5" customHeight="1">
      <c r="A58" s="140" t="s">
        <v>710</v>
      </c>
      <c r="B58" s="277" t="s">
        <v>819</v>
      </c>
      <c r="C58" s="239">
        <v>1</v>
      </c>
      <c r="D58" s="133"/>
      <c r="G58" s="133"/>
      <c r="H58" s="133"/>
      <c r="I58" s="133"/>
      <c r="J58" s="133"/>
    </row>
    <row r="59" spans="1:10" ht="22.5" customHeight="1">
      <c r="A59" s="236" t="s">
        <v>612</v>
      </c>
      <c r="B59" s="278" t="s">
        <v>130</v>
      </c>
      <c r="C59" s="242">
        <v>172</v>
      </c>
      <c r="D59" s="133"/>
      <c r="G59" s="133"/>
      <c r="H59" s="133"/>
      <c r="I59" s="133"/>
      <c r="J59" s="133"/>
    </row>
    <row r="60" spans="1:10" ht="22.5" customHeight="1">
      <c r="A60" s="140" t="s">
        <v>611</v>
      </c>
      <c r="B60" s="277" t="s">
        <v>117</v>
      </c>
      <c r="C60" s="239">
        <v>134</v>
      </c>
      <c r="D60" s="133"/>
      <c r="G60" s="133"/>
      <c r="H60" s="133"/>
      <c r="I60" s="133"/>
      <c r="J60" s="133"/>
    </row>
    <row r="61" spans="1:10" ht="22.5" customHeight="1">
      <c r="A61" s="140" t="s">
        <v>610</v>
      </c>
      <c r="B61" s="277" t="s">
        <v>375</v>
      </c>
      <c r="C61" s="239">
        <v>6</v>
      </c>
      <c r="D61" s="133"/>
      <c r="G61" s="133"/>
      <c r="H61" s="133"/>
      <c r="I61" s="133"/>
      <c r="J61" s="133"/>
    </row>
    <row r="62" spans="1:10" ht="22.5" customHeight="1">
      <c r="A62" s="140" t="s">
        <v>849</v>
      </c>
      <c r="B62" s="277" t="s">
        <v>848</v>
      </c>
      <c r="C62" s="239">
        <v>20</v>
      </c>
      <c r="D62" s="133"/>
      <c r="G62" s="133"/>
      <c r="H62" s="133"/>
      <c r="I62" s="133"/>
      <c r="J62" s="133"/>
    </row>
    <row r="63" spans="1:10" ht="22.5" customHeight="1">
      <c r="A63" s="140" t="s">
        <v>609</v>
      </c>
      <c r="B63" s="277" t="s">
        <v>608</v>
      </c>
      <c r="C63" s="239">
        <v>12</v>
      </c>
      <c r="D63" s="133"/>
      <c r="G63" s="133"/>
      <c r="H63" s="133"/>
      <c r="I63" s="133"/>
      <c r="J63" s="133"/>
    </row>
    <row r="64" spans="1:10" ht="22.5" customHeight="1">
      <c r="A64" s="236" t="s">
        <v>607</v>
      </c>
      <c r="B64" s="278" t="s">
        <v>131</v>
      </c>
      <c r="C64" s="247">
        <v>988</v>
      </c>
      <c r="D64" s="133"/>
      <c r="G64" s="133"/>
      <c r="H64" s="133"/>
      <c r="I64" s="133"/>
      <c r="J64" s="133"/>
    </row>
    <row r="65" spans="1:10" ht="22.5" customHeight="1">
      <c r="A65" s="140" t="s">
        <v>606</v>
      </c>
      <c r="B65" s="277" t="s">
        <v>117</v>
      </c>
      <c r="C65" s="239">
        <v>559</v>
      </c>
      <c r="D65" s="133"/>
      <c r="G65" s="133"/>
      <c r="H65" s="133"/>
      <c r="I65" s="133"/>
      <c r="J65" s="133"/>
    </row>
    <row r="66" spans="1:10" ht="22.5" customHeight="1">
      <c r="A66" s="140" t="s">
        <v>605</v>
      </c>
      <c r="B66" s="277" t="s">
        <v>357</v>
      </c>
      <c r="C66" s="239">
        <v>142</v>
      </c>
      <c r="D66" s="133"/>
      <c r="G66" s="133"/>
      <c r="H66" s="133"/>
      <c r="I66" s="133"/>
      <c r="J66" s="133"/>
    </row>
    <row r="67" spans="1:10" ht="22.5" customHeight="1">
      <c r="A67" s="140" t="s">
        <v>851</v>
      </c>
      <c r="B67" s="277" t="s">
        <v>850</v>
      </c>
      <c r="C67" s="239">
        <v>2</v>
      </c>
      <c r="D67" s="133"/>
      <c r="G67" s="133"/>
      <c r="H67" s="133"/>
      <c r="I67" s="133"/>
      <c r="J67" s="133"/>
    </row>
    <row r="68" spans="1:10" ht="22.5" customHeight="1">
      <c r="A68" s="140" t="s">
        <v>852</v>
      </c>
      <c r="B68" s="277" t="s">
        <v>841</v>
      </c>
      <c r="C68" s="239">
        <v>261</v>
      </c>
      <c r="D68" s="133"/>
      <c r="G68" s="133"/>
      <c r="H68" s="133"/>
      <c r="I68" s="133"/>
      <c r="J68" s="133"/>
    </row>
    <row r="69" spans="1:10" ht="22.5" customHeight="1">
      <c r="A69" s="140" t="s">
        <v>853</v>
      </c>
      <c r="B69" s="305" t="s">
        <v>820</v>
      </c>
      <c r="C69" s="239">
        <v>24</v>
      </c>
      <c r="D69" s="133"/>
      <c r="G69" s="133"/>
      <c r="H69" s="133"/>
      <c r="I69" s="133"/>
      <c r="J69" s="133"/>
    </row>
    <row r="70" spans="1:10" ht="22.5" customHeight="1">
      <c r="A70" s="236" t="s">
        <v>604</v>
      </c>
      <c r="B70" s="278" t="s">
        <v>132</v>
      </c>
      <c r="C70" s="242">
        <v>230</v>
      </c>
      <c r="D70" s="133"/>
      <c r="G70" s="133"/>
      <c r="H70" s="133"/>
      <c r="I70" s="133"/>
      <c r="J70" s="133"/>
    </row>
    <row r="71" spans="1:10" ht="22.5" customHeight="1">
      <c r="A71" s="140" t="s">
        <v>603</v>
      </c>
      <c r="B71" s="276" t="s">
        <v>117</v>
      </c>
      <c r="C71" s="239">
        <v>193</v>
      </c>
      <c r="D71" s="133"/>
      <c r="G71" s="133"/>
      <c r="H71" s="133"/>
      <c r="I71" s="133"/>
      <c r="J71" s="133"/>
    </row>
    <row r="72" spans="1:10" ht="22.5" customHeight="1">
      <c r="A72" s="140" t="s">
        <v>854</v>
      </c>
      <c r="B72" s="276" t="s">
        <v>819</v>
      </c>
      <c r="C72" s="239">
        <v>7</v>
      </c>
      <c r="D72" s="133"/>
      <c r="G72" s="133"/>
      <c r="H72" s="133"/>
      <c r="I72" s="133"/>
      <c r="J72" s="133"/>
    </row>
    <row r="73" spans="1:10" ht="22.5" customHeight="1">
      <c r="A73" s="140" t="s">
        <v>602</v>
      </c>
      <c r="B73" s="276" t="s">
        <v>601</v>
      </c>
      <c r="C73" s="239">
        <v>30</v>
      </c>
      <c r="D73" s="133"/>
      <c r="G73" s="133"/>
      <c r="H73" s="133"/>
      <c r="I73" s="133"/>
      <c r="J73" s="133"/>
    </row>
    <row r="74" spans="1:10" ht="22.5" customHeight="1">
      <c r="A74" s="236" t="s">
        <v>600</v>
      </c>
      <c r="B74" s="278" t="s">
        <v>599</v>
      </c>
      <c r="C74" s="247">
        <v>210</v>
      </c>
      <c r="D74" s="133"/>
      <c r="G74" s="133"/>
      <c r="H74" s="133"/>
      <c r="I74" s="133"/>
      <c r="J74" s="133"/>
    </row>
    <row r="75" spans="1:10" ht="22.5" customHeight="1">
      <c r="A75" s="140" t="s">
        <v>598</v>
      </c>
      <c r="B75" s="280" t="s">
        <v>117</v>
      </c>
      <c r="C75" s="239">
        <v>114</v>
      </c>
      <c r="D75" s="133"/>
      <c r="G75" s="133"/>
      <c r="H75" s="133"/>
      <c r="I75" s="133"/>
      <c r="J75" s="133"/>
    </row>
    <row r="76" spans="1:10" ht="22.5" customHeight="1">
      <c r="A76" s="140" t="s">
        <v>856</v>
      </c>
      <c r="B76" s="280" t="s">
        <v>855</v>
      </c>
      <c r="C76" s="239">
        <v>80</v>
      </c>
      <c r="D76" s="133"/>
      <c r="G76" s="133"/>
      <c r="H76" s="133"/>
      <c r="I76" s="133"/>
      <c r="J76" s="133"/>
    </row>
    <row r="77" spans="1:10" ht="22.5" customHeight="1">
      <c r="A77" s="140" t="s">
        <v>711</v>
      </c>
      <c r="B77" s="280" t="s">
        <v>712</v>
      </c>
      <c r="C77" s="239">
        <v>16</v>
      </c>
      <c r="D77" s="133"/>
      <c r="G77" s="133"/>
      <c r="H77" s="133"/>
      <c r="I77" s="133"/>
      <c r="J77" s="133"/>
    </row>
    <row r="78" spans="1:10" ht="22.5" customHeight="1">
      <c r="A78" s="236" t="s">
        <v>597</v>
      </c>
      <c r="B78" s="278" t="s">
        <v>133</v>
      </c>
      <c r="C78" s="242">
        <v>57</v>
      </c>
      <c r="D78" s="133"/>
      <c r="G78" s="133"/>
      <c r="H78" s="133"/>
      <c r="I78" s="133"/>
      <c r="J78" s="133"/>
    </row>
    <row r="79" spans="1:10" ht="22.5" customHeight="1">
      <c r="A79" s="140" t="s">
        <v>596</v>
      </c>
      <c r="B79" s="277" t="s">
        <v>117</v>
      </c>
      <c r="C79" s="239">
        <v>57</v>
      </c>
      <c r="D79" s="133"/>
      <c r="G79" s="133"/>
      <c r="H79" s="133"/>
      <c r="I79" s="133"/>
      <c r="J79" s="133"/>
    </row>
    <row r="80" spans="1:10" ht="22.5" customHeight="1">
      <c r="A80" s="140" t="s">
        <v>858</v>
      </c>
      <c r="B80" s="277" t="s">
        <v>857</v>
      </c>
      <c r="C80" s="239">
        <v>34</v>
      </c>
      <c r="D80" s="133"/>
      <c r="G80" s="133"/>
      <c r="H80" s="133"/>
      <c r="I80" s="133"/>
      <c r="J80" s="133"/>
    </row>
    <row r="81" spans="1:10" ht="22.5" customHeight="1">
      <c r="A81" s="140" t="s">
        <v>859</v>
      </c>
      <c r="B81" s="277" t="s">
        <v>845</v>
      </c>
      <c r="C81" s="239">
        <v>34</v>
      </c>
      <c r="D81" s="133"/>
      <c r="G81" s="133"/>
      <c r="H81" s="133"/>
      <c r="I81" s="133"/>
      <c r="J81" s="133"/>
    </row>
    <row r="82" spans="1:10" ht="22.5" customHeight="1">
      <c r="A82" s="316" t="s">
        <v>715</v>
      </c>
      <c r="B82" s="318" t="s">
        <v>713</v>
      </c>
      <c r="C82" s="317">
        <v>95</v>
      </c>
      <c r="D82" s="133"/>
      <c r="G82" s="133"/>
      <c r="H82" s="133"/>
      <c r="I82" s="133"/>
      <c r="J82" s="133"/>
    </row>
    <row r="83" spans="1:10" ht="22.5" customHeight="1">
      <c r="A83" s="140" t="s">
        <v>714</v>
      </c>
      <c r="B83" s="281" t="s">
        <v>117</v>
      </c>
      <c r="C83" s="239">
        <v>59</v>
      </c>
      <c r="D83" s="133"/>
      <c r="G83" s="133"/>
      <c r="H83" s="133"/>
      <c r="I83" s="133"/>
      <c r="J83" s="133"/>
    </row>
    <row r="84" spans="1:10" ht="22.5" customHeight="1">
      <c r="A84" s="140" t="s">
        <v>716</v>
      </c>
      <c r="B84" s="281" t="s">
        <v>375</v>
      </c>
      <c r="C84" s="239">
        <v>36</v>
      </c>
      <c r="D84" s="133"/>
      <c r="G84" s="133"/>
      <c r="H84" s="133"/>
      <c r="I84" s="133"/>
      <c r="J84" s="133"/>
    </row>
    <row r="85" spans="1:10" ht="22.5" customHeight="1">
      <c r="A85" s="236" t="s">
        <v>595</v>
      </c>
      <c r="B85" s="278" t="s">
        <v>594</v>
      </c>
      <c r="C85" s="240">
        <v>2593</v>
      </c>
      <c r="D85" s="133"/>
      <c r="G85" s="133"/>
      <c r="H85" s="133"/>
      <c r="I85" s="133"/>
      <c r="J85" s="133"/>
    </row>
    <row r="86" spans="1:10" ht="22.5" customHeight="1">
      <c r="A86" s="140" t="s">
        <v>593</v>
      </c>
      <c r="B86" s="277" t="s">
        <v>313</v>
      </c>
      <c r="C86" s="239">
        <v>821</v>
      </c>
      <c r="D86" s="133"/>
      <c r="G86" s="133"/>
      <c r="H86" s="133"/>
      <c r="I86" s="133"/>
      <c r="J86" s="133"/>
    </row>
    <row r="87" spans="1:10" ht="22.5" customHeight="1">
      <c r="A87" s="140" t="s">
        <v>861</v>
      </c>
      <c r="B87" s="281" t="s">
        <v>375</v>
      </c>
      <c r="C87" s="239">
        <v>76</v>
      </c>
      <c r="D87" s="133"/>
      <c r="G87" s="133"/>
      <c r="H87" s="133"/>
      <c r="I87" s="133"/>
      <c r="J87" s="133"/>
    </row>
    <row r="88" spans="1:10" ht="22.5" customHeight="1">
      <c r="A88" s="140" t="s">
        <v>862</v>
      </c>
      <c r="B88" s="281" t="s">
        <v>860</v>
      </c>
      <c r="C88" s="239">
        <v>30</v>
      </c>
      <c r="D88" s="133"/>
      <c r="G88" s="133"/>
      <c r="H88" s="133"/>
      <c r="I88" s="133"/>
      <c r="J88" s="133"/>
    </row>
    <row r="89" spans="1:10" ht="22.5" customHeight="1">
      <c r="A89" s="140" t="s">
        <v>592</v>
      </c>
      <c r="B89" s="277" t="s">
        <v>407</v>
      </c>
      <c r="C89" s="239">
        <v>1606</v>
      </c>
      <c r="D89" s="133"/>
      <c r="G89" s="133"/>
      <c r="H89" s="133"/>
      <c r="I89" s="133"/>
      <c r="J89" s="133"/>
    </row>
    <row r="90" spans="1:10" ht="22.5" customHeight="1">
      <c r="A90" s="140" t="s">
        <v>591</v>
      </c>
      <c r="B90" s="277" t="s">
        <v>590</v>
      </c>
      <c r="C90" s="239">
        <v>60</v>
      </c>
      <c r="D90" s="133"/>
      <c r="G90" s="133"/>
      <c r="H90" s="133"/>
      <c r="I90" s="133"/>
      <c r="J90" s="133"/>
    </row>
    <row r="91" spans="1:10" ht="22.5" customHeight="1">
      <c r="A91" s="316" t="s">
        <v>719</v>
      </c>
      <c r="B91" s="318" t="s">
        <v>717</v>
      </c>
      <c r="C91" s="317">
        <v>239</v>
      </c>
      <c r="D91" s="133"/>
      <c r="G91" s="133"/>
      <c r="H91" s="133"/>
      <c r="I91" s="133"/>
      <c r="J91" s="133"/>
    </row>
    <row r="92" spans="1:10" ht="22.5" customHeight="1">
      <c r="A92" s="140" t="s">
        <v>720</v>
      </c>
      <c r="B92" s="282" t="s">
        <v>718</v>
      </c>
      <c r="C92" s="239">
        <v>239</v>
      </c>
      <c r="D92" s="133"/>
      <c r="G92" s="133"/>
      <c r="H92" s="133"/>
      <c r="I92" s="133"/>
      <c r="J92" s="133"/>
    </row>
    <row r="93" spans="1:10" ht="22.5" customHeight="1">
      <c r="A93" s="237" t="s">
        <v>863</v>
      </c>
      <c r="B93" s="274" t="s">
        <v>88</v>
      </c>
      <c r="C93" s="243">
        <v>100</v>
      </c>
      <c r="D93" s="133"/>
      <c r="G93" s="133"/>
      <c r="H93" s="133"/>
      <c r="I93" s="133"/>
      <c r="J93" s="133"/>
    </row>
    <row r="94" spans="1:10" ht="22.5" customHeight="1">
      <c r="A94" s="316" t="s">
        <v>864</v>
      </c>
      <c r="B94" s="327" t="s">
        <v>995</v>
      </c>
      <c r="C94" s="317">
        <v>100</v>
      </c>
      <c r="D94" s="133"/>
      <c r="G94" s="133"/>
      <c r="H94" s="133"/>
      <c r="I94" s="133"/>
      <c r="J94" s="133"/>
    </row>
    <row r="95" spans="1:10" ht="22.5" customHeight="1">
      <c r="A95" s="140" t="s">
        <v>865</v>
      </c>
      <c r="B95" s="282" t="s">
        <v>996</v>
      </c>
      <c r="C95" s="239">
        <v>21</v>
      </c>
      <c r="D95" s="133"/>
      <c r="G95" s="133"/>
      <c r="H95" s="133"/>
      <c r="I95" s="133"/>
      <c r="J95" s="133"/>
    </row>
    <row r="96" spans="1:10" ht="22.5" customHeight="1">
      <c r="A96" s="140" t="s">
        <v>866</v>
      </c>
      <c r="B96" s="282" t="s">
        <v>997</v>
      </c>
      <c r="C96" s="239">
        <v>79</v>
      </c>
      <c r="D96" s="133"/>
      <c r="G96" s="133"/>
      <c r="H96" s="133"/>
      <c r="I96" s="133"/>
      <c r="J96" s="133"/>
    </row>
    <row r="97" spans="1:10" ht="22.5" customHeight="1">
      <c r="A97" s="237" t="s">
        <v>589</v>
      </c>
      <c r="B97" s="274" t="s">
        <v>588</v>
      </c>
      <c r="C97" s="243">
        <v>12057</v>
      </c>
      <c r="D97" s="133"/>
      <c r="G97" s="133"/>
      <c r="H97" s="133"/>
      <c r="I97" s="133"/>
      <c r="J97" s="133"/>
    </row>
    <row r="98" spans="1:10" ht="22.5" customHeight="1">
      <c r="A98" s="236" t="s">
        <v>587</v>
      </c>
      <c r="B98" s="278" t="s">
        <v>134</v>
      </c>
      <c r="C98" s="242">
        <v>9017</v>
      </c>
      <c r="D98" s="133"/>
      <c r="G98" s="133"/>
      <c r="H98" s="133"/>
      <c r="I98" s="133"/>
      <c r="J98" s="133"/>
    </row>
    <row r="99" spans="1:10" ht="22.5" customHeight="1">
      <c r="A99" s="140" t="s">
        <v>586</v>
      </c>
      <c r="B99" s="277" t="s">
        <v>117</v>
      </c>
      <c r="C99" s="239">
        <v>3384</v>
      </c>
      <c r="D99" s="133"/>
      <c r="G99" s="133"/>
      <c r="H99" s="133"/>
      <c r="I99" s="133"/>
      <c r="J99" s="133"/>
    </row>
    <row r="100" spans="1:10" ht="22.5" customHeight="1">
      <c r="A100" s="140" t="s">
        <v>585</v>
      </c>
      <c r="B100" s="277" t="s">
        <v>357</v>
      </c>
      <c r="C100" s="239">
        <v>1021</v>
      </c>
      <c r="D100" s="133"/>
      <c r="G100" s="133"/>
      <c r="H100" s="133"/>
      <c r="I100" s="133"/>
      <c r="J100" s="133"/>
    </row>
    <row r="101" spans="1:10" ht="22.5" customHeight="1">
      <c r="A101" s="140" t="s">
        <v>584</v>
      </c>
      <c r="B101" s="277" t="s">
        <v>583</v>
      </c>
      <c r="C101" s="239">
        <v>1600</v>
      </c>
      <c r="D101" s="133"/>
      <c r="G101" s="133"/>
      <c r="H101" s="133"/>
      <c r="I101" s="133"/>
      <c r="J101" s="133"/>
    </row>
    <row r="102" spans="1:10" ht="22.5" customHeight="1">
      <c r="A102" s="140" t="s">
        <v>721</v>
      </c>
      <c r="B102" s="277" t="s">
        <v>703</v>
      </c>
      <c r="C102" s="239">
        <v>2121</v>
      </c>
      <c r="D102" s="133"/>
      <c r="G102" s="133"/>
      <c r="H102" s="133"/>
      <c r="I102" s="133"/>
      <c r="J102" s="133"/>
    </row>
    <row r="103" spans="1:10" ht="22.5" customHeight="1">
      <c r="A103" s="140" t="s">
        <v>582</v>
      </c>
      <c r="B103" s="277" t="s">
        <v>135</v>
      </c>
      <c r="C103" s="239">
        <v>891</v>
      </c>
      <c r="D103" s="133"/>
      <c r="G103" s="133"/>
      <c r="H103" s="133"/>
      <c r="I103" s="133"/>
      <c r="J103" s="133"/>
    </row>
    <row r="104" spans="1:10" ht="22.5" customHeight="1">
      <c r="A104" s="236" t="s">
        <v>581</v>
      </c>
      <c r="B104" s="275" t="s">
        <v>136</v>
      </c>
      <c r="C104" s="242">
        <v>922</v>
      </c>
      <c r="D104" s="133"/>
      <c r="G104" s="133"/>
      <c r="H104" s="133"/>
      <c r="I104" s="133"/>
      <c r="J104" s="133"/>
    </row>
    <row r="105" spans="1:10" ht="22.5" customHeight="1">
      <c r="A105" s="140" t="s">
        <v>580</v>
      </c>
      <c r="B105" s="276" t="s">
        <v>117</v>
      </c>
      <c r="C105" s="239">
        <v>753</v>
      </c>
      <c r="D105" s="133"/>
      <c r="G105" s="133"/>
      <c r="H105" s="133"/>
      <c r="I105" s="133"/>
      <c r="J105" s="133"/>
    </row>
    <row r="106" spans="1:10" ht="22.5" customHeight="1">
      <c r="A106" s="140" t="s">
        <v>579</v>
      </c>
      <c r="B106" s="277" t="s">
        <v>137</v>
      </c>
      <c r="C106" s="239">
        <v>169</v>
      </c>
      <c r="D106" s="133"/>
      <c r="G106" s="133"/>
      <c r="H106" s="133"/>
      <c r="I106" s="133"/>
      <c r="J106" s="133"/>
    </row>
    <row r="107" spans="1:10" ht="22.5" customHeight="1">
      <c r="A107" s="236" t="s">
        <v>578</v>
      </c>
      <c r="B107" s="279" t="s">
        <v>138</v>
      </c>
      <c r="C107" s="242">
        <v>1633</v>
      </c>
      <c r="D107" s="133"/>
      <c r="G107" s="133"/>
      <c r="H107" s="133"/>
      <c r="I107" s="133"/>
      <c r="J107" s="133"/>
    </row>
    <row r="108" spans="1:10" ht="22.5" customHeight="1">
      <c r="A108" s="140" t="s">
        <v>577</v>
      </c>
      <c r="B108" s="276" t="s">
        <v>117</v>
      </c>
      <c r="C108" s="239">
        <v>1054</v>
      </c>
      <c r="D108" s="133"/>
      <c r="G108" s="133"/>
      <c r="H108" s="133"/>
      <c r="I108" s="133"/>
      <c r="J108" s="133"/>
    </row>
    <row r="109" spans="1:10" ht="22.5" customHeight="1">
      <c r="A109" s="140" t="s">
        <v>576</v>
      </c>
      <c r="B109" s="276" t="s">
        <v>139</v>
      </c>
      <c r="C109" s="239">
        <v>579</v>
      </c>
      <c r="D109" s="133"/>
      <c r="G109" s="133"/>
      <c r="H109" s="133"/>
      <c r="I109" s="133"/>
      <c r="J109" s="133"/>
    </row>
    <row r="110" spans="1:10" ht="22.5" customHeight="1">
      <c r="A110" s="236" t="s">
        <v>867</v>
      </c>
      <c r="B110" s="275" t="s">
        <v>140</v>
      </c>
      <c r="C110" s="242">
        <v>485</v>
      </c>
      <c r="D110" s="133"/>
      <c r="G110" s="133"/>
      <c r="H110" s="133"/>
      <c r="I110" s="133"/>
      <c r="J110" s="133"/>
    </row>
    <row r="111" spans="1:10" ht="22.5" customHeight="1">
      <c r="A111" s="140" t="s">
        <v>868</v>
      </c>
      <c r="B111" s="277" t="s">
        <v>117</v>
      </c>
      <c r="C111" s="239">
        <v>288</v>
      </c>
      <c r="D111" s="133"/>
      <c r="G111" s="133"/>
      <c r="H111" s="133"/>
      <c r="I111" s="133"/>
      <c r="J111" s="133"/>
    </row>
    <row r="112" spans="1:10" ht="22.5" customHeight="1">
      <c r="A112" s="140" t="s">
        <v>869</v>
      </c>
      <c r="B112" s="282" t="s">
        <v>841</v>
      </c>
      <c r="C112" s="239">
        <v>146</v>
      </c>
      <c r="D112" s="133"/>
      <c r="G112" s="133"/>
      <c r="H112" s="133"/>
      <c r="I112" s="133"/>
      <c r="J112" s="133"/>
    </row>
    <row r="113" spans="1:10" ht="22.5" customHeight="1">
      <c r="A113" s="140" t="s">
        <v>575</v>
      </c>
      <c r="B113" s="277" t="s">
        <v>574</v>
      </c>
      <c r="C113" s="239">
        <v>51</v>
      </c>
      <c r="D113" s="133"/>
      <c r="G113" s="133"/>
      <c r="H113" s="133"/>
      <c r="I113" s="133"/>
      <c r="J113" s="133"/>
    </row>
    <row r="114" spans="1:10" ht="22.5" customHeight="1">
      <c r="A114" s="237" t="s">
        <v>573</v>
      </c>
      <c r="B114" s="274" t="s">
        <v>572</v>
      </c>
      <c r="C114" s="290">
        <v>66367</v>
      </c>
      <c r="D114" s="133"/>
      <c r="G114" s="133"/>
      <c r="H114" s="133"/>
      <c r="I114" s="133"/>
      <c r="J114" s="133"/>
    </row>
    <row r="115" spans="1:10" ht="22.5" customHeight="1">
      <c r="A115" s="236" t="s">
        <v>571</v>
      </c>
      <c r="B115" s="278" t="s">
        <v>141</v>
      </c>
      <c r="C115" s="242">
        <v>1880</v>
      </c>
      <c r="D115" s="133"/>
      <c r="G115" s="133"/>
      <c r="H115" s="133"/>
      <c r="I115" s="133"/>
      <c r="J115" s="133"/>
    </row>
    <row r="116" spans="1:10" ht="22.5" customHeight="1">
      <c r="A116" s="140" t="s">
        <v>570</v>
      </c>
      <c r="B116" s="276" t="s">
        <v>117</v>
      </c>
      <c r="C116" s="239">
        <v>1645</v>
      </c>
      <c r="D116" s="133"/>
      <c r="G116" s="133"/>
      <c r="H116" s="133"/>
      <c r="I116" s="133"/>
      <c r="J116" s="133"/>
    </row>
    <row r="117" spans="1:10" ht="22.5" customHeight="1">
      <c r="A117" s="140" t="s">
        <v>870</v>
      </c>
      <c r="B117" s="277" t="s">
        <v>357</v>
      </c>
      <c r="C117" s="239">
        <v>7</v>
      </c>
      <c r="D117" s="133"/>
      <c r="G117" s="133"/>
      <c r="H117" s="133"/>
      <c r="I117" s="133"/>
      <c r="J117" s="133"/>
    </row>
    <row r="118" spans="1:10" ht="22.5" customHeight="1">
      <c r="A118" s="140" t="s">
        <v>871</v>
      </c>
      <c r="B118" s="277" t="s">
        <v>994</v>
      </c>
      <c r="C118" s="239">
        <v>228</v>
      </c>
      <c r="D118" s="133"/>
      <c r="G118" s="133"/>
      <c r="H118" s="133"/>
      <c r="I118" s="133"/>
      <c r="J118" s="133"/>
    </row>
    <row r="119" spans="1:10" ht="22.5" customHeight="1">
      <c r="A119" s="236" t="s">
        <v>569</v>
      </c>
      <c r="B119" s="275" t="s">
        <v>142</v>
      </c>
      <c r="C119" s="242">
        <v>57285</v>
      </c>
      <c r="D119" s="133"/>
      <c r="G119" s="133"/>
      <c r="H119" s="133"/>
      <c r="I119" s="133"/>
      <c r="J119" s="133"/>
    </row>
    <row r="120" spans="1:10" ht="22.5" customHeight="1">
      <c r="A120" s="140" t="s">
        <v>568</v>
      </c>
      <c r="B120" s="276" t="s">
        <v>143</v>
      </c>
      <c r="C120" s="239">
        <v>3062</v>
      </c>
      <c r="D120" s="133"/>
      <c r="G120" s="133"/>
      <c r="H120" s="133"/>
      <c r="I120" s="133"/>
      <c r="J120" s="133"/>
    </row>
    <row r="121" spans="1:10" ht="22.5" customHeight="1">
      <c r="A121" s="140" t="s">
        <v>567</v>
      </c>
      <c r="B121" s="276" t="s">
        <v>144</v>
      </c>
      <c r="C121" s="239">
        <v>27156</v>
      </c>
      <c r="D121" s="133"/>
      <c r="G121" s="133"/>
      <c r="H121" s="133"/>
      <c r="I121" s="133"/>
      <c r="J121" s="133"/>
    </row>
    <row r="122" spans="1:10" ht="22.5" customHeight="1">
      <c r="A122" s="140" t="s">
        <v>566</v>
      </c>
      <c r="B122" s="277" t="s">
        <v>145</v>
      </c>
      <c r="C122" s="239">
        <v>16492</v>
      </c>
      <c r="D122" s="133"/>
      <c r="G122" s="133"/>
      <c r="H122" s="133"/>
      <c r="I122" s="133"/>
      <c r="J122" s="133"/>
    </row>
    <row r="123" spans="1:10" ht="22.5" customHeight="1">
      <c r="A123" s="140" t="s">
        <v>565</v>
      </c>
      <c r="B123" s="277" t="s">
        <v>146</v>
      </c>
      <c r="C123" s="239">
        <v>7020</v>
      </c>
      <c r="D123" s="133"/>
      <c r="G123" s="133"/>
      <c r="H123" s="133"/>
      <c r="I123" s="133"/>
      <c r="J123" s="133"/>
    </row>
    <row r="124" spans="1:10" ht="22.5" customHeight="1">
      <c r="A124" s="140" t="s">
        <v>564</v>
      </c>
      <c r="B124" s="276" t="s">
        <v>147</v>
      </c>
      <c r="C124" s="244">
        <v>3555</v>
      </c>
      <c r="D124" s="133"/>
      <c r="G124" s="133"/>
      <c r="H124" s="133"/>
      <c r="I124" s="133"/>
      <c r="J124" s="133"/>
    </row>
    <row r="125" spans="1:10" ht="22.5" customHeight="1">
      <c r="A125" s="236" t="s">
        <v>563</v>
      </c>
      <c r="B125" s="275" t="s">
        <v>148</v>
      </c>
      <c r="C125" s="242">
        <v>3835</v>
      </c>
      <c r="D125" s="133"/>
      <c r="G125" s="133"/>
      <c r="H125" s="133"/>
      <c r="I125" s="133"/>
      <c r="J125" s="133"/>
    </row>
    <row r="126" spans="1:10" ht="22.5" customHeight="1">
      <c r="A126" s="304" t="s">
        <v>873</v>
      </c>
      <c r="B126" s="307" t="s">
        <v>872</v>
      </c>
      <c r="C126" s="306">
        <v>2593</v>
      </c>
      <c r="D126" s="133"/>
      <c r="G126" s="133"/>
      <c r="H126" s="133"/>
      <c r="I126" s="133"/>
      <c r="J126" s="133"/>
    </row>
    <row r="127" spans="1:10" ht="22.5" customHeight="1">
      <c r="A127" s="140" t="s">
        <v>562</v>
      </c>
      <c r="B127" s="277" t="s">
        <v>821</v>
      </c>
      <c r="C127" s="239">
        <v>1129</v>
      </c>
      <c r="D127" s="133"/>
      <c r="G127" s="133"/>
      <c r="H127" s="133"/>
      <c r="I127" s="133"/>
      <c r="J127" s="133"/>
    </row>
    <row r="128" spans="1:10" ht="22.5" customHeight="1">
      <c r="A128" s="140" t="s">
        <v>561</v>
      </c>
      <c r="B128" s="277" t="s">
        <v>560</v>
      </c>
      <c r="C128" s="239">
        <v>113</v>
      </c>
      <c r="D128" s="133"/>
      <c r="G128" s="133"/>
      <c r="H128" s="133"/>
      <c r="I128" s="133"/>
      <c r="J128" s="133"/>
    </row>
    <row r="129" spans="1:10" ht="22.5" customHeight="1">
      <c r="A129" s="316" t="s">
        <v>874</v>
      </c>
      <c r="B129" s="326" t="s">
        <v>992</v>
      </c>
      <c r="C129" s="317">
        <v>183</v>
      </c>
      <c r="D129" s="133"/>
      <c r="G129" s="133"/>
      <c r="H129" s="133"/>
      <c r="I129" s="133"/>
      <c r="J129" s="133"/>
    </row>
    <row r="130" spans="1:10" ht="22.5" customHeight="1">
      <c r="A130" s="140" t="s">
        <v>875</v>
      </c>
      <c r="B130" s="277" t="s">
        <v>993</v>
      </c>
      <c r="C130" s="239">
        <v>183</v>
      </c>
      <c r="D130" s="133"/>
      <c r="G130" s="133"/>
      <c r="H130" s="133"/>
      <c r="I130" s="133"/>
      <c r="J130" s="133"/>
    </row>
    <row r="131" spans="1:10" ht="22.5" customHeight="1">
      <c r="A131" s="236" t="s">
        <v>559</v>
      </c>
      <c r="B131" s="278" t="s">
        <v>558</v>
      </c>
      <c r="C131" s="242">
        <v>789</v>
      </c>
      <c r="D131" s="133"/>
      <c r="G131" s="133"/>
      <c r="H131" s="133"/>
      <c r="I131" s="133"/>
      <c r="J131" s="133"/>
    </row>
    <row r="132" spans="1:10" ht="22.5" customHeight="1">
      <c r="A132" s="140" t="s">
        <v>557</v>
      </c>
      <c r="B132" s="277" t="s">
        <v>556</v>
      </c>
      <c r="C132" s="241">
        <v>566</v>
      </c>
      <c r="D132" s="133"/>
      <c r="G132" s="133"/>
      <c r="H132" s="133"/>
      <c r="I132" s="133"/>
      <c r="J132" s="133"/>
    </row>
    <row r="133" spans="1:10" ht="22.5" customHeight="1">
      <c r="A133" s="140" t="s">
        <v>555</v>
      </c>
      <c r="B133" s="276" t="s">
        <v>149</v>
      </c>
      <c r="C133" s="239">
        <v>223</v>
      </c>
      <c r="D133" s="133"/>
      <c r="G133" s="133"/>
      <c r="H133" s="133"/>
      <c r="I133" s="133"/>
      <c r="J133" s="133"/>
    </row>
    <row r="134" spans="1:10" ht="22.5" customHeight="1">
      <c r="A134" s="236" t="s">
        <v>554</v>
      </c>
      <c r="B134" s="275" t="s">
        <v>150</v>
      </c>
      <c r="C134" s="242">
        <v>2373</v>
      </c>
      <c r="D134" s="133"/>
      <c r="G134" s="133"/>
      <c r="H134" s="133"/>
      <c r="I134" s="133"/>
      <c r="J134" s="133"/>
    </row>
    <row r="135" spans="1:10" ht="22.5" customHeight="1">
      <c r="A135" s="140" t="s">
        <v>553</v>
      </c>
      <c r="B135" s="276" t="s">
        <v>552</v>
      </c>
      <c r="C135" s="239">
        <v>1800</v>
      </c>
      <c r="D135" s="133"/>
      <c r="G135" s="133"/>
      <c r="H135" s="133"/>
      <c r="I135" s="133"/>
      <c r="J135" s="133"/>
    </row>
    <row r="136" spans="1:10" ht="22.5" customHeight="1">
      <c r="A136" s="140" t="s">
        <v>551</v>
      </c>
      <c r="B136" s="276" t="s">
        <v>151</v>
      </c>
      <c r="C136" s="239">
        <v>573</v>
      </c>
      <c r="D136" s="133"/>
      <c r="G136" s="133"/>
      <c r="H136" s="133"/>
      <c r="I136" s="133"/>
      <c r="J136" s="133"/>
    </row>
    <row r="137" spans="1:10" ht="22.5" customHeight="1">
      <c r="A137" s="308" t="s">
        <v>876</v>
      </c>
      <c r="B137" s="309" t="s">
        <v>879</v>
      </c>
      <c r="C137" s="239">
        <v>22</v>
      </c>
      <c r="D137" s="133"/>
      <c r="G137" s="133"/>
      <c r="H137" s="133"/>
      <c r="I137" s="133"/>
      <c r="J137" s="133"/>
    </row>
    <row r="138" spans="1:10" ht="22.5" customHeight="1">
      <c r="A138" s="308" t="s">
        <v>877</v>
      </c>
      <c r="B138" s="309" t="s">
        <v>878</v>
      </c>
      <c r="C138" s="239">
        <v>22</v>
      </c>
      <c r="D138" s="133"/>
      <c r="G138" s="133"/>
      <c r="H138" s="133"/>
      <c r="I138" s="133"/>
      <c r="J138" s="133"/>
    </row>
    <row r="139" spans="1:10" ht="22.5" customHeight="1">
      <c r="A139" s="246" t="s">
        <v>550</v>
      </c>
      <c r="B139" s="283" t="s">
        <v>549</v>
      </c>
      <c r="C139" s="290">
        <v>345</v>
      </c>
      <c r="D139" s="133"/>
      <c r="G139" s="133"/>
      <c r="H139" s="133"/>
      <c r="I139" s="133"/>
      <c r="J139" s="133"/>
    </row>
    <row r="140" spans="1:10" ht="22.5" customHeight="1">
      <c r="A140" s="236" t="s">
        <v>548</v>
      </c>
      <c r="B140" s="278" t="s">
        <v>152</v>
      </c>
      <c r="C140" s="242">
        <v>135</v>
      </c>
      <c r="D140" s="133"/>
      <c r="G140" s="133"/>
      <c r="H140" s="133"/>
      <c r="I140" s="133"/>
      <c r="J140" s="133"/>
    </row>
    <row r="141" spans="1:10" ht="22.5" customHeight="1">
      <c r="A141" s="140" t="s">
        <v>547</v>
      </c>
      <c r="B141" s="276" t="s">
        <v>117</v>
      </c>
      <c r="C141" s="239">
        <v>135</v>
      </c>
      <c r="D141" s="133"/>
      <c r="G141" s="133"/>
      <c r="H141" s="133"/>
      <c r="I141" s="133"/>
      <c r="J141" s="133"/>
    </row>
    <row r="142" spans="1:10" ht="22.5" customHeight="1">
      <c r="A142" s="236" t="s">
        <v>546</v>
      </c>
      <c r="B142" s="275" t="s">
        <v>545</v>
      </c>
      <c r="C142" s="240">
        <v>200</v>
      </c>
      <c r="D142" s="133"/>
      <c r="G142" s="133"/>
      <c r="H142" s="133"/>
      <c r="I142" s="133"/>
      <c r="J142" s="133"/>
    </row>
    <row r="143" spans="1:10" ht="22.5" customHeight="1">
      <c r="A143" s="140" t="s">
        <v>722</v>
      </c>
      <c r="B143" s="282" t="s">
        <v>723</v>
      </c>
      <c r="C143" s="239">
        <v>200</v>
      </c>
      <c r="D143" s="133"/>
      <c r="G143" s="133"/>
      <c r="H143" s="133"/>
      <c r="I143" s="133"/>
      <c r="J143" s="133"/>
    </row>
    <row r="144" spans="1:10" ht="22.5" customHeight="1">
      <c r="A144" s="140" t="s">
        <v>882</v>
      </c>
      <c r="B144" s="282" t="s">
        <v>881</v>
      </c>
      <c r="C144" s="239">
        <v>10</v>
      </c>
      <c r="D144" s="133"/>
      <c r="G144" s="133"/>
      <c r="H144" s="133"/>
      <c r="I144" s="133"/>
      <c r="J144" s="133"/>
    </row>
    <row r="145" spans="1:10" ht="22.5" customHeight="1">
      <c r="A145" s="140" t="s">
        <v>883</v>
      </c>
      <c r="B145" s="282" t="s">
        <v>880</v>
      </c>
      <c r="C145" s="239">
        <v>10</v>
      </c>
      <c r="D145" s="133"/>
      <c r="G145" s="133"/>
      <c r="H145" s="133"/>
      <c r="I145" s="133"/>
      <c r="J145" s="133"/>
    </row>
    <row r="146" spans="1:10" ht="22.5" customHeight="1">
      <c r="A146" s="237" t="s">
        <v>544</v>
      </c>
      <c r="B146" s="274" t="s">
        <v>543</v>
      </c>
      <c r="C146" s="290">
        <v>2282</v>
      </c>
      <c r="D146" s="133"/>
      <c r="G146" s="133"/>
      <c r="H146" s="133"/>
      <c r="I146" s="133"/>
      <c r="J146" s="133"/>
    </row>
    <row r="147" spans="1:10" ht="22.5" customHeight="1">
      <c r="A147" s="236" t="s">
        <v>542</v>
      </c>
      <c r="B147" s="279" t="s">
        <v>541</v>
      </c>
      <c r="C147" s="242">
        <v>766</v>
      </c>
      <c r="D147" s="133"/>
      <c r="G147" s="133"/>
      <c r="H147" s="133"/>
      <c r="I147" s="133"/>
      <c r="J147" s="133"/>
    </row>
    <row r="148" spans="1:10" ht="22.5" customHeight="1">
      <c r="A148" s="140" t="s">
        <v>540</v>
      </c>
      <c r="B148" s="284" t="s">
        <v>313</v>
      </c>
      <c r="C148" s="239">
        <v>109</v>
      </c>
      <c r="D148" s="133"/>
      <c r="G148" s="133"/>
      <c r="H148" s="133"/>
      <c r="I148" s="133"/>
      <c r="J148" s="133"/>
    </row>
    <row r="149" spans="1:10" ht="22.5" customHeight="1">
      <c r="A149" s="140" t="s">
        <v>884</v>
      </c>
      <c r="B149" s="272" t="s">
        <v>987</v>
      </c>
      <c r="C149" s="239">
        <v>120</v>
      </c>
      <c r="D149" s="133"/>
      <c r="G149" s="133"/>
      <c r="H149" s="133"/>
      <c r="I149" s="133"/>
      <c r="J149" s="133"/>
    </row>
    <row r="150" spans="1:10" ht="22.5" customHeight="1">
      <c r="A150" s="140" t="s">
        <v>885</v>
      </c>
      <c r="B150" s="272" t="s">
        <v>988</v>
      </c>
      <c r="C150" s="239">
        <v>152</v>
      </c>
      <c r="D150" s="133"/>
      <c r="G150" s="133"/>
      <c r="H150" s="133"/>
      <c r="I150" s="133"/>
      <c r="J150" s="133"/>
    </row>
    <row r="151" spans="1:10" ht="22.5" customHeight="1">
      <c r="A151" s="140" t="s">
        <v>539</v>
      </c>
      <c r="B151" s="284" t="s">
        <v>538</v>
      </c>
      <c r="C151" s="239">
        <v>116</v>
      </c>
      <c r="D151" s="133"/>
      <c r="G151" s="133"/>
      <c r="H151" s="133"/>
      <c r="I151" s="133"/>
      <c r="J151" s="133"/>
    </row>
    <row r="152" spans="1:10" ht="22.5" customHeight="1">
      <c r="A152" s="140" t="s">
        <v>886</v>
      </c>
      <c r="B152" s="284" t="s">
        <v>989</v>
      </c>
      <c r="C152" s="239">
        <v>70</v>
      </c>
      <c r="D152" s="133"/>
      <c r="G152" s="133"/>
      <c r="H152" s="133"/>
      <c r="I152" s="133"/>
      <c r="J152" s="133"/>
    </row>
    <row r="153" spans="1:10" ht="22.5" customHeight="1">
      <c r="A153" s="140" t="s">
        <v>537</v>
      </c>
      <c r="B153" s="284" t="s">
        <v>536</v>
      </c>
      <c r="C153" s="239">
        <v>199</v>
      </c>
      <c r="D153" s="133"/>
      <c r="G153" s="133"/>
      <c r="H153" s="133"/>
      <c r="I153" s="133"/>
      <c r="J153" s="133"/>
    </row>
    <row r="154" spans="1:10" ht="22.5" customHeight="1">
      <c r="A154" s="236" t="s">
        <v>535</v>
      </c>
      <c r="B154" s="279" t="s">
        <v>153</v>
      </c>
      <c r="C154" s="242">
        <v>469</v>
      </c>
      <c r="D154" s="133"/>
      <c r="G154" s="133"/>
      <c r="H154" s="133"/>
      <c r="I154" s="133"/>
      <c r="J154" s="133"/>
    </row>
    <row r="155" spans="1:10" ht="22.5" customHeight="1">
      <c r="A155" s="304" t="s">
        <v>887</v>
      </c>
      <c r="B155" s="310" t="s">
        <v>990</v>
      </c>
      <c r="C155" s="306">
        <v>22</v>
      </c>
      <c r="D155" s="133"/>
      <c r="G155" s="133"/>
      <c r="H155" s="133"/>
      <c r="I155" s="133"/>
      <c r="J155" s="133"/>
    </row>
    <row r="156" spans="1:10" ht="22.5" customHeight="1">
      <c r="A156" s="140" t="s">
        <v>888</v>
      </c>
      <c r="B156" s="284" t="s">
        <v>991</v>
      </c>
      <c r="C156" s="239">
        <v>447</v>
      </c>
      <c r="D156" s="133"/>
      <c r="G156" s="133"/>
      <c r="H156" s="133"/>
      <c r="I156" s="133"/>
      <c r="J156" s="133"/>
    </row>
    <row r="157" spans="1:10" ht="22.5" customHeight="1">
      <c r="A157" s="236" t="s">
        <v>534</v>
      </c>
      <c r="B157" s="279" t="s">
        <v>822</v>
      </c>
      <c r="C157" s="245">
        <v>30</v>
      </c>
      <c r="D157" s="133"/>
      <c r="G157" s="133"/>
      <c r="H157" s="133"/>
      <c r="I157" s="133"/>
      <c r="J157" s="133"/>
    </row>
    <row r="158" spans="1:10" ht="22.5" customHeight="1">
      <c r="A158" s="140" t="s">
        <v>533</v>
      </c>
      <c r="B158" s="284" t="s">
        <v>532</v>
      </c>
      <c r="C158" s="239">
        <v>30</v>
      </c>
      <c r="D158" s="133"/>
      <c r="G158" s="133"/>
      <c r="H158" s="133"/>
      <c r="I158" s="133"/>
      <c r="J158" s="133"/>
    </row>
    <row r="159" spans="1:10" ht="22.5" customHeight="1">
      <c r="A159" s="236" t="s">
        <v>531</v>
      </c>
      <c r="B159" s="279" t="s">
        <v>530</v>
      </c>
      <c r="C159" s="240">
        <v>822</v>
      </c>
      <c r="D159" s="133"/>
      <c r="G159" s="133"/>
      <c r="H159" s="133"/>
      <c r="I159" s="133"/>
      <c r="J159" s="133"/>
    </row>
    <row r="160" spans="1:10" ht="22.5" customHeight="1">
      <c r="A160" s="304" t="s">
        <v>889</v>
      </c>
      <c r="B160" s="310" t="s">
        <v>967</v>
      </c>
      <c r="C160" s="311">
        <v>803</v>
      </c>
      <c r="D160" s="133"/>
      <c r="G160" s="133"/>
      <c r="H160" s="133"/>
      <c r="I160" s="133"/>
      <c r="J160" s="133"/>
    </row>
    <row r="161" spans="1:10" ht="22.5" customHeight="1">
      <c r="A161" s="140" t="s">
        <v>890</v>
      </c>
      <c r="B161" s="284" t="s">
        <v>982</v>
      </c>
      <c r="C161" s="239">
        <v>19</v>
      </c>
      <c r="D161" s="133"/>
      <c r="G161" s="133"/>
      <c r="H161" s="133"/>
      <c r="I161" s="133"/>
      <c r="J161" s="133"/>
    </row>
    <row r="162" spans="1:10" ht="22.5" customHeight="1">
      <c r="A162" s="236" t="s">
        <v>529</v>
      </c>
      <c r="B162" s="279" t="s">
        <v>823</v>
      </c>
      <c r="C162" s="242">
        <v>195</v>
      </c>
      <c r="D162" s="133"/>
      <c r="G162" s="133"/>
      <c r="H162" s="133"/>
      <c r="I162" s="133"/>
      <c r="J162" s="133"/>
    </row>
    <row r="163" spans="1:10" ht="22.5" customHeight="1">
      <c r="A163" s="140" t="s">
        <v>528</v>
      </c>
      <c r="B163" s="284" t="s">
        <v>824</v>
      </c>
      <c r="C163" s="291">
        <v>195</v>
      </c>
      <c r="D163" s="133"/>
      <c r="G163" s="133"/>
      <c r="H163" s="133"/>
      <c r="I163" s="133"/>
      <c r="J163" s="133"/>
    </row>
    <row r="164" spans="1:10" ht="22.5" customHeight="1">
      <c r="A164" s="237" t="s">
        <v>527</v>
      </c>
      <c r="B164" s="274" t="s">
        <v>526</v>
      </c>
      <c r="C164" s="290">
        <v>42595</v>
      </c>
      <c r="D164" s="133"/>
      <c r="G164" s="133"/>
      <c r="H164" s="133"/>
      <c r="I164" s="133"/>
      <c r="J164" s="133"/>
    </row>
    <row r="165" spans="1:10" ht="22.5" customHeight="1">
      <c r="A165" s="236" t="s">
        <v>525</v>
      </c>
      <c r="B165" s="279" t="s">
        <v>154</v>
      </c>
      <c r="C165" s="242">
        <v>1087</v>
      </c>
      <c r="D165" s="133"/>
      <c r="G165" s="133"/>
      <c r="H165" s="133"/>
      <c r="I165" s="133"/>
      <c r="J165" s="133"/>
    </row>
    <row r="166" spans="1:3" s="312" customFormat="1" ht="22.5" customHeight="1">
      <c r="A166" s="304" t="s">
        <v>891</v>
      </c>
      <c r="B166" s="310" t="s">
        <v>845</v>
      </c>
      <c r="C166" s="306">
        <v>401</v>
      </c>
    </row>
    <row r="167" spans="1:10" ht="22.5" customHeight="1">
      <c r="A167" s="304" t="s">
        <v>724</v>
      </c>
      <c r="B167" s="272" t="s">
        <v>375</v>
      </c>
      <c r="C167" s="306">
        <v>10</v>
      </c>
      <c r="D167" s="133"/>
      <c r="G167" s="133"/>
      <c r="H167" s="133"/>
      <c r="I167" s="133"/>
      <c r="J167" s="133"/>
    </row>
    <row r="168" spans="1:10" ht="22.5" customHeight="1">
      <c r="A168" s="304" t="s">
        <v>892</v>
      </c>
      <c r="B168" s="272" t="s">
        <v>983</v>
      </c>
      <c r="C168" s="306">
        <v>27</v>
      </c>
      <c r="D168" s="133"/>
      <c r="G168" s="133"/>
      <c r="H168" s="133"/>
      <c r="I168" s="133"/>
      <c r="J168" s="133"/>
    </row>
    <row r="169" spans="1:10" ht="22.5" customHeight="1">
      <c r="A169" s="304" t="s">
        <v>893</v>
      </c>
      <c r="B169" s="272" t="s">
        <v>985</v>
      </c>
      <c r="C169" s="306">
        <v>10</v>
      </c>
      <c r="D169" s="133"/>
      <c r="G169" s="133"/>
      <c r="H169" s="133"/>
      <c r="I169" s="133"/>
      <c r="J169" s="133"/>
    </row>
    <row r="170" spans="1:10" ht="22.5" customHeight="1">
      <c r="A170" s="304" t="s">
        <v>894</v>
      </c>
      <c r="B170" s="272" t="s">
        <v>984</v>
      </c>
      <c r="C170" s="306">
        <v>609</v>
      </c>
      <c r="D170" s="133"/>
      <c r="G170" s="133"/>
      <c r="H170" s="133"/>
      <c r="I170" s="133"/>
      <c r="J170" s="133"/>
    </row>
    <row r="171" spans="1:10" ht="22.5" customHeight="1">
      <c r="A171" s="140" t="s">
        <v>524</v>
      </c>
      <c r="B171" s="284" t="s">
        <v>523</v>
      </c>
      <c r="C171" s="239">
        <v>30</v>
      </c>
      <c r="D171" s="133"/>
      <c r="G171" s="133"/>
      <c r="H171" s="133"/>
      <c r="I171" s="133"/>
      <c r="J171" s="133"/>
    </row>
    <row r="172" spans="1:10" ht="22.5" customHeight="1">
      <c r="A172" s="236" t="s">
        <v>522</v>
      </c>
      <c r="B172" s="279" t="s">
        <v>521</v>
      </c>
      <c r="C172" s="242">
        <v>1129</v>
      </c>
      <c r="D172" s="133"/>
      <c r="G172" s="133"/>
      <c r="H172" s="133"/>
      <c r="I172" s="133"/>
      <c r="J172" s="133"/>
    </row>
    <row r="173" spans="1:10" ht="22.5" customHeight="1">
      <c r="A173" s="140" t="s">
        <v>520</v>
      </c>
      <c r="B173" s="284" t="s">
        <v>117</v>
      </c>
      <c r="C173" s="239">
        <v>617</v>
      </c>
      <c r="D173" s="133"/>
      <c r="G173" s="133"/>
      <c r="H173" s="133"/>
      <c r="I173" s="133"/>
      <c r="J173" s="133"/>
    </row>
    <row r="174" spans="1:10" ht="22.5" customHeight="1">
      <c r="A174" s="140" t="s">
        <v>725</v>
      </c>
      <c r="B174" s="272" t="s">
        <v>375</v>
      </c>
      <c r="C174" s="239">
        <v>77</v>
      </c>
      <c r="D174" s="133"/>
      <c r="G174" s="133"/>
      <c r="H174" s="133"/>
      <c r="I174" s="133"/>
      <c r="J174" s="133"/>
    </row>
    <row r="175" spans="1:10" ht="22.5" customHeight="1">
      <c r="A175" s="140" t="s">
        <v>727</v>
      </c>
      <c r="B175" s="272" t="s">
        <v>726</v>
      </c>
      <c r="C175" s="239">
        <v>90</v>
      </c>
      <c r="D175" s="133"/>
      <c r="G175" s="133"/>
      <c r="H175" s="133"/>
      <c r="I175" s="133"/>
      <c r="J175" s="133"/>
    </row>
    <row r="176" spans="1:10" ht="22.5" customHeight="1">
      <c r="A176" s="140" t="s">
        <v>519</v>
      </c>
      <c r="B176" s="284" t="s">
        <v>155</v>
      </c>
      <c r="C176" s="239">
        <v>345</v>
      </c>
      <c r="D176" s="133"/>
      <c r="G176" s="133"/>
      <c r="H176" s="133"/>
      <c r="I176" s="133"/>
      <c r="J176" s="133"/>
    </row>
    <row r="177" spans="1:10" ht="22.5" customHeight="1">
      <c r="A177" s="316" t="s">
        <v>737</v>
      </c>
      <c r="B177" s="321" t="s">
        <v>729</v>
      </c>
      <c r="C177" s="317">
        <v>23918</v>
      </c>
      <c r="D177" s="133"/>
      <c r="G177" s="133"/>
      <c r="H177" s="133"/>
      <c r="I177" s="133"/>
      <c r="J177" s="133"/>
    </row>
    <row r="178" spans="1:10" ht="22.5" customHeight="1">
      <c r="A178" s="140" t="s">
        <v>738</v>
      </c>
      <c r="B178" s="272" t="s">
        <v>730</v>
      </c>
      <c r="C178" s="239">
        <v>1907</v>
      </c>
      <c r="D178" s="133"/>
      <c r="G178" s="133"/>
      <c r="H178" s="133"/>
      <c r="I178" s="133"/>
      <c r="J178" s="133"/>
    </row>
    <row r="179" spans="1:10" ht="22.5" customHeight="1">
      <c r="A179" s="140" t="s">
        <v>736</v>
      </c>
      <c r="B179" s="272" t="s">
        <v>731</v>
      </c>
      <c r="C179" s="239">
        <v>4398</v>
      </c>
      <c r="D179" s="133"/>
      <c r="G179" s="133"/>
      <c r="H179" s="133"/>
      <c r="I179" s="133"/>
      <c r="J179" s="133"/>
    </row>
    <row r="180" spans="1:10" ht="22.5" customHeight="1">
      <c r="A180" s="140" t="s">
        <v>739</v>
      </c>
      <c r="B180" s="272" t="s">
        <v>732</v>
      </c>
      <c r="C180" s="239">
        <v>524</v>
      </c>
      <c r="D180" s="133"/>
      <c r="G180" s="133"/>
      <c r="H180" s="133"/>
      <c r="I180" s="133"/>
      <c r="J180" s="133"/>
    </row>
    <row r="181" spans="1:10" ht="22.5" customHeight="1">
      <c r="A181" s="140" t="s">
        <v>740</v>
      </c>
      <c r="B181" s="272" t="s">
        <v>733</v>
      </c>
      <c r="C181" s="239">
        <v>9733</v>
      </c>
      <c r="D181" s="133"/>
      <c r="G181" s="133"/>
      <c r="H181" s="133"/>
      <c r="I181" s="133"/>
      <c r="J181" s="133"/>
    </row>
    <row r="182" spans="1:10" ht="22.5" customHeight="1">
      <c r="A182" s="140" t="s">
        <v>741</v>
      </c>
      <c r="B182" s="272" t="s">
        <v>734</v>
      </c>
      <c r="C182" s="239">
        <v>1208</v>
      </c>
      <c r="D182" s="133"/>
      <c r="G182" s="133"/>
      <c r="H182" s="133"/>
      <c r="I182" s="133"/>
      <c r="J182" s="133"/>
    </row>
    <row r="183" spans="1:10" ht="22.5" customHeight="1">
      <c r="A183" s="140" t="s">
        <v>742</v>
      </c>
      <c r="B183" s="272" t="s">
        <v>518</v>
      </c>
      <c r="C183" s="239">
        <v>6000</v>
      </c>
      <c r="D183" s="133"/>
      <c r="G183" s="133"/>
      <c r="H183" s="133"/>
      <c r="I183" s="133"/>
      <c r="J183" s="133"/>
    </row>
    <row r="184" spans="1:10" ht="22.5" customHeight="1">
      <c r="A184" s="140" t="s">
        <v>743</v>
      </c>
      <c r="B184" s="272" t="s">
        <v>735</v>
      </c>
      <c r="C184" s="239">
        <v>148</v>
      </c>
      <c r="D184" s="133"/>
      <c r="G184" s="133"/>
      <c r="H184" s="133"/>
      <c r="I184" s="133"/>
      <c r="J184" s="133"/>
    </row>
    <row r="185" spans="1:10" ht="22.5" customHeight="1">
      <c r="A185" s="236" t="s">
        <v>517</v>
      </c>
      <c r="B185" s="279" t="s">
        <v>516</v>
      </c>
      <c r="C185" s="240">
        <v>337</v>
      </c>
      <c r="D185" s="133"/>
      <c r="G185" s="133"/>
      <c r="H185" s="133"/>
      <c r="I185" s="133"/>
      <c r="J185" s="133"/>
    </row>
    <row r="186" spans="1:10" ht="22.5" customHeight="1">
      <c r="A186" s="140" t="s">
        <v>515</v>
      </c>
      <c r="B186" s="284" t="s">
        <v>514</v>
      </c>
      <c r="C186" s="239">
        <v>337</v>
      </c>
      <c r="D186" s="133"/>
      <c r="G186" s="133"/>
      <c r="H186" s="133"/>
      <c r="I186" s="133"/>
      <c r="J186" s="133"/>
    </row>
    <row r="187" spans="1:10" ht="22.5" customHeight="1">
      <c r="A187" s="236" t="s">
        <v>513</v>
      </c>
      <c r="B187" s="279" t="s">
        <v>512</v>
      </c>
      <c r="C187" s="240">
        <v>1440</v>
      </c>
      <c r="D187" s="133"/>
      <c r="G187" s="133"/>
      <c r="H187" s="133"/>
      <c r="I187" s="133"/>
      <c r="J187" s="133"/>
    </row>
    <row r="188" spans="1:10" ht="22.5" customHeight="1">
      <c r="A188" s="140" t="s">
        <v>511</v>
      </c>
      <c r="B188" s="284" t="s">
        <v>510</v>
      </c>
      <c r="C188" s="239">
        <v>3</v>
      </c>
      <c r="D188" s="133"/>
      <c r="G188" s="133"/>
      <c r="H188" s="133"/>
      <c r="I188" s="133"/>
      <c r="J188" s="133"/>
    </row>
    <row r="189" spans="1:10" ht="22.5" customHeight="1">
      <c r="A189" s="140" t="s">
        <v>509</v>
      </c>
      <c r="B189" s="284" t="s">
        <v>508</v>
      </c>
      <c r="C189" s="239">
        <v>45</v>
      </c>
      <c r="D189" s="133"/>
      <c r="G189" s="133"/>
      <c r="H189" s="133"/>
      <c r="I189" s="133"/>
      <c r="J189" s="133"/>
    </row>
    <row r="190" spans="1:10" ht="22.5" customHeight="1">
      <c r="A190" s="140" t="s">
        <v>507</v>
      </c>
      <c r="B190" s="284" t="s">
        <v>506</v>
      </c>
      <c r="C190" s="239">
        <v>404</v>
      </c>
      <c r="D190" s="133"/>
      <c r="G190" s="133"/>
      <c r="H190" s="133"/>
      <c r="I190" s="133"/>
      <c r="J190" s="133"/>
    </row>
    <row r="191" spans="1:10" ht="22.5" customHeight="1">
      <c r="A191" s="140" t="s">
        <v>505</v>
      </c>
      <c r="B191" s="284" t="s">
        <v>504</v>
      </c>
      <c r="C191" s="239">
        <v>6</v>
      </c>
      <c r="D191" s="133"/>
      <c r="G191" s="133"/>
      <c r="H191" s="133"/>
      <c r="I191" s="133"/>
      <c r="J191" s="133"/>
    </row>
    <row r="192" spans="1:10" ht="22.5" customHeight="1">
      <c r="A192" s="140" t="s">
        <v>503</v>
      </c>
      <c r="B192" s="284" t="s">
        <v>502</v>
      </c>
      <c r="C192" s="239">
        <v>871</v>
      </c>
      <c r="D192" s="133"/>
      <c r="G192" s="133"/>
      <c r="H192" s="133"/>
      <c r="I192" s="133"/>
      <c r="J192" s="133"/>
    </row>
    <row r="193" spans="1:10" ht="22.5" customHeight="1">
      <c r="A193" s="140" t="s">
        <v>501</v>
      </c>
      <c r="B193" s="284" t="s">
        <v>500</v>
      </c>
      <c r="C193" s="239">
        <v>111</v>
      </c>
      <c r="D193" s="133"/>
      <c r="G193" s="133"/>
      <c r="H193" s="133"/>
      <c r="I193" s="133"/>
      <c r="J193" s="133"/>
    </row>
    <row r="194" spans="1:10" ht="22.5" customHeight="1">
      <c r="A194" s="236" t="s">
        <v>499</v>
      </c>
      <c r="B194" s="279" t="s">
        <v>498</v>
      </c>
      <c r="C194" s="240">
        <v>1452</v>
      </c>
      <c r="D194" s="133"/>
      <c r="G194" s="133"/>
      <c r="H194" s="133"/>
      <c r="I194" s="133"/>
      <c r="J194" s="133"/>
    </row>
    <row r="195" spans="1:10" ht="22.5" customHeight="1">
      <c r="A195" s="140" t="s">
        <v>497</v>
      </c>
      <c r="B195" s="284" t="s">
        <v>496</v>
      </c>
      <c r="C195" s="239">
        <v>1017</v>
      </c>
      <c r="D195" s="133"/>
      <c r="G195" s="133"/>
      <c r="H195" s="133"/>
      <c r="I195" s="133"/>
      <c r="J195" s="133"/>
    </row>
    <row r="196" spans="1:10" ht="22.5" customHeight="1">
      <c r="A196" s="140" t="s">
        <v>495</v>
      </c>
      <c r="B196" s="284" t="s">
        <v>494</v>
      </c>
      <c r="C196" s="239">
        <v>112</v>
      </c>
      <c r="D196" s="133"/>
      <c r="G196" s="133"/>
      <c r="H196" s="133"/>
      <c r="I196" s="133"/>
      <c r="J196" s="133"/>
    </row>
    <row r="197" spans="1:10" ht="22.5" customHeight="1">
      <c r="A197" s="140" t="s">
        <v>493</v>
      </c>
      <c r="B197" s="284" t="s">
        <v>492</v>
      </c>
      <c r="C197" s="239">
        <v>50</v>
      </c>
      <c r="D197" s="133"/>
      <c r="G197" s="133"/>
      <c r="H197" s="133"/>
      <c r="I197" s="133"/>
      <c r="J197" s="133"/>
    </row>
    <row r="198" spans="1:10" ht="22.5" customHeight="1">
      <c r="A198" s="140" t="s">
        <v>491</v>
      </c>
      <c r="B198" s="284" t="s">
        <v>490</v>
      </c>
      <c r="C198" s="239">
        <v>62</v>
      </c>
      <c r="D198" s="133"/>
      <c r="G198" s="133"/>
      <c r="H198" s="133"/>
      <c r="I198" s="133"/>
      <c r="J198" s="133"/>
    </row>
    <row r="199" spans="1:10" ht="22.5" customHeight="1">
      <c r="A199" s="140" t="s">
        <v>489</v>
      </c>
      <c r="B199" s="284" t="s">
        <v>488</v>
      </c>
      <c r="C199" s="239">
        <v>56</v>
      </c>
      <c r="D199" s="133"/>
      <c r="G199" s="133"/>
      <c r="H199" s="133"/>
      <c r="I199" s="133"/>
      <c r="J199" s="133"/>
    </row>
    <row r="200" spans="1:10" ht="22.5" customHeight="1">
      <c r="A200" s="140" t="s">
        <v>745</v>
      </c>
      <c r="B200" s="272" t="s">
        <v>744</v>
      </c>
      <c r="C200" s="239">
        <v>155</v>
      </c>
      <c r="D200" s="133"/>
      <c r="G200" s="133"/>
      <c r="H200" s="133"/>
      <c r="I200" s="133"/>
      <c r="J200" s="133"/>
    </row>
    <row r="201" spans="1:10" ht="22.5" customHeight="1">
      <c r="A201" s="236" t="s">
        <v>487</v>
      </c>
      <c r="B201" s="279" t="s">
        <v>156</v>
      </c>
      <c r="C201" s="242">
        <v>438</v>
      </c>
      <c r="D201" s="133"/>
      <c r="G201" s="133"/>
      <c r="H201" s="133"/>
      <c r="I201" s="133"/>
      <c r="J201" s="133"/>
    </row>
    <row r="202" spans="1:10" ht="22.5" customHeight="1">
      <c r="A202" s="140" t="s">
        <v>486</v>
      </c>
      <c r="B202" s="284" t="s">
        <v>485</v>
      </c>
      <c r="C202" s="239">
        <v>39</v>
      </c>
      <c r="D202" s="133"/>
      <c r="G202" s="133"/>
      <c r="H202" s="133"/>
      <c r="I202" s="133"/>
      <c r="J202" s="133"/>
    </row>
    <row r="203" spans="1:10" ht="22.5" customHeight="1">
      <c r="A203" s="140" t="s">
        <v>484</v>
      </c>
      <c r="B203" s="284" t="s">
        <v>483</v>
      </c>
      <c r="C203" s="239">
        <v>236</v>
      </c>
      <c r="D203" s="133"/>
      <c r="G203" s="133"/>
      <c r="H203" s="133"/>
      <c r="I203" s="133"/>
      <c r="J203" s="133"/>
    </row>
    <row r="204" spans="1:10" ht="22.5" customHeight="1">
      <c r="A204" s="140" t="s">
        <v>482</v>
      </c>
      <c r="B204" s="284" t="s">
        <v>481</v>
      </c>
      <c r="C204" s="239">
        <v>163</v>
      </c>
      <c r="D204" s="133"/>
      <c r="G204" s="133"/>
      <c r="H204" s="133"/>
      <c r="I204" s="133"/>
      <c r="J204" s="133"/>
    </row>
    <row r="205" spans="1:10" ht="22.5" customHeight="1">
      <c r="A205" s="236" t="s">
        <v>480</v>
      </c>
      <c r="B205" s="279" t="s">
        <v>157</v>
      </c>
      <c r="C205" s="245">
        <v>535</v>
      </c>
      <c r="D205" s="133"/>
      <c r="G205" s="133"/>
      <c r="H205" s="133"/>
      <c r="I205" s="133"/>
      <c r="J205" s="133"/>
    </row>
    <row r="206" spans="1:10" ht="22.5" customHeight="1">
      <c r="A206" s="140" t="s">
        <v>479</v>
      </c>
      <c r="B206" s="284" t="s">
        <v>117</v>
      </c>
      <c r="C206" s="239">
        <v>86</v>
      </c>
      <c r="D206" s="133"/>
      <c r="G206" s="133"/>
      <c r="H206" s="133"/>
      <c r="I206" s="133"/>
      <c r="J206" s="133"/>
    </row>
    <row r="207" spans="1:10" ht="22.5" customHeight="1">
      <c r="A207" s="140" t="s">
        <v>793</v>
      </c>
      <c r="B207" s="272" t="s">
        <v>746</v>
      </c>
      <c r="C207" s="239">
        <v>2</v>
      </c>
      <c r="D207" s="133"/>
      <c r="G207" s="133"/>
      <c r="H207" s="133"/>
      <c r="I207" s="133"/>
      <c r="J207" s="133"/>
    </row>
    <row r="208" spans="1:10" ht="22.5" customHeight="1">
      <c r="A208" s="140" t="s">
        <v>478</v>
      </c>
      <c r="B208" s="284" t="s">
        <v>477</v>
      </c>
      <c r="C208" s="239">
        <v>351</v>
      </c>
      <c r="D208" s="133"/>
      <c r="G208" s="133"/>
      <c r="H208" s="133"/>
      <c r="I208" s="133"/>
      <c r="J208" s="133"/>
    </row>
    <row r="209" spans="1:10" ht="22.5" customHeight="1">
      <c r="A209" s="140" t="s">
        <v>476</v>
      </c>
      <c r="B209" s="284" t="s">
        <v>158</v>
      </c>
      <c r="C209" s="239">
        <v>96</v>
      </c>
      <c r="D209" s="133"/>
      <c r="G209" s="133"/>
      <c r="H209" s="133"/>
      <c r="I209" s="133"/>
      <c r="J209" s="133"/>
    </row>
    <row r="210" spans="1:10" ht="22.5" customHeight="1">
      <c r="A210" s="236" t="s">
        <v>475</v>
      </c>
      <c r="B210" s="279" t="s">
        <v>474</v>
      </c>
      <c r="C210" s="240">
        <v>866</v>
      </c>
      <c r="D210" s="133"/>
      <c r="G210" s="133"/>
      <c r="H210" s="133"/>
      <c r="I210" s="133"/>
      <c r="J210" s="133"/>
    </row>
    <row r="211" spans="1:10" ht="22.5" customHeight="1">
      <c r="A211" s="238" t="s">
        <v>473</v>
      </c>
      <c r="B211" s="285" t="s">
        <v>472</v>
      </c>
      <c r="C211" s="239">
        <v>250</v>
      </c>
      <c r="D211" s="133"/>
      <c r="G211" s="133"/>
      <c r="H211" s="133"/>
      <c r="I211" s="133"/>
      <c r="J211" s="133"/>
    </row>
    <row r="212" spans="1:10" ht="22.5" customHeight="1">
      <c r="A212" s="140" t="s">
        <v>471</v>
      </c>
      <c r="B212" s="284" t="s">
        <v>470</v>
      </c>
      <c r="C212" s="239">
        <v>616</v>
      </c>
      <c r="D212" s="133"/>
      <c r="G212" s="133"/>
      <c r="H212" s="133"/>
      <c r="I212" s="133"/>
      <c r="J212" s="133"/>
    </row>
    <row r="213" spans="1:10" ht="22.5" customHeight="1">
      <c r="A213" s="236" t="s">
        <v>469</v>
      </c>
      <c r="B213" s="279" t="s">
        <v>468</v>
      </c>
      <c r="C213" s="240">
        <v>9</v>
      </c>
      <c r="D213" s="133"/>
      <c r="G213" s="133"/>
      <c r="H213" s="133"/>
      <c r="I213" s="133"/>
      <c r="J213" s="133"/>
    </row>
    <row r="214" spans="1:10" ht="22.5" customHeight="1">
      <c r="A214" s="140" t="s">
        <v>467</v>
      </c>
      <c r="B214" s="284" t="s">
        <v>466</v>
      </c>
      <c r="C214" s="239">
        <v>1</v>
      </c>
      <c r="D214" s="133"/>
      <c r="G214" s="133"/>
      <c r="H214" s="133"/>
      <c r="I214" s="133"/>
      <c r="J214" s="133"/>
    </row>
    <row r="215" spans="1:10" ht="22.5" customHeight="1">
      <c r="A215" s="140" t="s">
        <v>465</v>
      </c>
      <c r="B215" s="284" t="s">
        <v>464</v>
      </c>
      <c r="C215" s="239">
        <v>8</v>
      </c>
      <c r="D215" s="133"/>
      <c r="G215" s="133"/>
      <c r="H215" s="133"/>
      <c r="I215" s="133"/>
      <c r="J215" s="133"/>
    </row>
    <row r="216" spans="1:10" ht="22.5" customHeight="1">
      <c r="A216" s="236" t="s">
        <v>463</v>
      </c>
      <c r="B216" s="279" t="s">
        <v>462</v>
      </c>
      <c r="C216" s="240">
        <v>806</v>
      </c>
      <c r="D216" s="133"/>
      <c r="G216" s="133"/>
      <c r="H216" s="133"/>
      <c r="I216" s="133"/>
      <c r="J216" s="133"/>
    </row>
    <row r="217" spans="1:10" ht="22.5" customHeight="1">
      <c r="A217" s="140" t="s">
        <v>461</v>
      </c>
      <c r="B217" s="284" t="s">
        <v>460</v>
      </c>
      <c r="C217" s="239">
        <v>806</v>
      </c>
      <c r="D217" s="133"/>
      <c r="G217" s="133"/>
      <c r="H217" s="133"/>
      <c r="I217" s="133"/>
      <c r="J217" s="133"/>
    </row>
    <row r="218" spans="1:10" ht="22.5" customHeight="1">
      <c r="A218" s="236" t="s">
        <v>459</v>
      </c>
      <c r="B218" s="286" t="s">
        <v>458</v>
      </c>
      <c r="C218" s="240">
        <v>9301</v>
      </c>
      <c r="D218" s="133"/>
      <c r="G218" s="133"/>
      <c r="H218" s="133"/>
      <c r="I218" s="133"/>
      <c r="J218" s="133"/>
    </row>
    <row r="219" spans="1:10" ht="22.5" customHeight="1">
      <c r="A219" s="140" t="s">
        <v>457</v>
      </c>
      <c r="B219" s="287" t="s">
        <v>194</v>
      </c>
      <c r="C219" s="239">
        <v>9301</v>
      </c>
      <c r="D219" s="133"/>
      <c r="G219" s="133"/>
      <c r="H219" s="133"/>
      <c r="I219" s="133"/>
      <c r="J219" s="133"/>
    </row>
    <row r="220" spans="1:10" ht="22.5" customHeight="1">
      <c r="A220" s="316" t="s">
        <v>750</v>
      </c>
      <c r="B220" s="325" t="s">
        <v>747</v>
      </c>
      <c r="C220" s="317">
        <v>298</v>
      </c>
      <c r="D220" s="133"/>
      <c r="G220" s="133"/>
      <c r="H220" s="133"/>
      <c r="I220" s="133"/>
      <c r="J220" s="133"/>
    </row>
    <row r="221" spans="1:10" ht="22.5" customHeight="1">
      <c r="A221" s="140" t="s">
        <v>748</v>
      </c>
      <c r="B221" s="272" t="s">
        <v>117</v>
      </c>
      <c r="C221" s="239">
        <v>45</v>
      </c>
      <c r="D221" s="133"/>
      <c r="G221" s="133"/>
      <c r="H221" s="133"/>
      <c r="I221" s="133"/>
      <c r="J221" s="133"/>
    </row>
    <row r="222" spans="1:10" ht="22.5" customHeight="1">
      <c r="A222" s="140" t="s">
        <v>749</v>
      </c>
      <c r="B222" s="272" t="s">
        <v>375</v>
      </c>
      <c r="C222" s="239">
        <v>12</v>
      </c>
      <c r="D222" s="133"/>
      <c r="G222" s="133"/>
      <c r="H222" s="133"/>
      <c r="I222" s="133"/>
      <c r="J222" s="133"/>
    </row>
    <row r="223" spans="1:10" ht="22.5" customHeight="1">
      <c r="A223" s="140" t="s">
        <v>895</v>
      </c>
      <c r="B223" s="272" t="s">
        <v>986</v>
      </c>
      <c r="C223" s="239">
        <v>100</v>
      </c>
      <c r="D223" s="133"/>
      <c r="G223" s="133"/>
      <c r="H223" s="133"/>
      <c r="I223" s="133"/>
      <c r="J223" s="133"/>
    </row>
    <row r="224" spans="1:10" ht="22.5" customHeight="1">
      <c r="A224" s="140" t="s">
        <v>896</v>
      </c>
      <c r="B224" s="272" t="s">
        <v>984</v>
      </c>
      <c r="C224" s="239">
        <v>141</v>
      </c>
      <c r="D224" s="133"/>
      <c r="G224" s="133"/>
      <c r="H224" s="133"/>
      <c r="I224" s="133"/>
      <c r="J224" s="133"/>
    </row>
    <row r="225" spans="1:10" ht="22.5" customHeight="1">
      <c r="A225" s="316" t="s">
        <v>753</v>
      </c>
      <c r="B225" s="321" t="s">
        <v>751</v>
      </c>
      <c r="C225" s="317">
        <v>41</v>
      </c>
      <c r="D225" s="133"/>
      <c r="G225" s="133"/>
      <c r="H225" s="133"/>
      <c r="I225" s="133"/>
      <c r="J225" s="133"/>
    </row>
    <row r="226" spans="1:10" ht="22.5" customHeight="1">
      <c r="A226" s="140" t="s">
        <v>754</v>
      </c>
      <c r="B226" s="272" t="s">
        <v>752</v>
      </c>
      <c r="C226" s="239">
        <v>41</v>
      </c>
      <c r="D226" s="133"/>
      <c r="G226" s="133"/>
      <c r="H226" s="133"/>
      <c r="I226" s="133"/>
      <c r="J226" s="133"/>
    </row>
    <row r="227" spans="1:10" ht="22.5" customHeight="1">
      <c r="A227" s="236" t="s">
        <v>456</v>
      </c>
      <c r="B227" s="279" t="s">
        <v>455</v>
      </c>
      <c r="C227" s="240">
        <v>938</v>
      </c>
      <c r="D227" s="133"/>
      <c r="G227" s="133"/>
      <c r="H227" s="133"/>
      <c r="I227" s="133"/>
      <c r="J227" s="133"/>
    </row>
    <row r="228" spans="1:10" ht="22.5" customHeight="1">
      <c r="A228" s="140" t="s">
        <v>454</v>
      </c>
      <c r="B228" s="284" t="s">
        <v>453</v>
      </c>
      <c r="C228" s="239">
        <v>938</v>
      </c>
      <c r="D228" s="133"/>
      <c r="G228" s="133"/>
      <c r="H228" s="133"/>
      <c r="I228" s="133"/>
      <c r="J228" s="133"/>
    </row>
    <row r="229" spans="1:10" ht="22.5" customHeight="1">
      <c r="A229" s="237" t="s">
        <v>452</v>
      </c>
      <c r="B229" s="274" t="s">
        <v>451</v>
      </c>
      <c r="C229" s="290">
        <v>22009</v>
      </c>
      <c r="D229" s="133"/>
      <c r="G229" s="133"/>
      <c r="H229" s="133"/>
      <c r="I229" s="133"/>
      <c r="J229" s="133"/>
    </row>
    <row r="230" spans="1:10" ht="22.5" customHeight="1">
      <c r="A230" s="236" t="s">
        <v>450</v>
      </c>
      <c r="B230" s="279" t="s">
        <v>449</v>
      </c>
      <c r="C230" s="242">
        <v>622</v>
      </c>
      <c r="D230" s="133"/>
      <c r="G230" s="133"/>
      <c r="H230" s="133"/>
      <c r="I230" s="133"/>
      <c r="J230" s="133"/>
    </row>
    <row r="231" spans="1:10" ht="22.5" customHeight="1">
      <c r="A231" s="140" t="s">
        <v>448</v>
      </c>
      <c r="B231" s="284" t="s">
        <v>117</v>
      </c>
      <c r="C231" s="239">
        <v>159</v>
      </c>
      <c r="D231" s="133"/>
      <c r="G231" s="133"/>
      <c r="H231" s="133"/>
      <c r="I231" s="133"/>
      <c r="J231" s="133"/>
    </row>
    <row r="232" spans="1:10" ht="22.5" customHeight="1">
      <c r="A232" s="140" t="s">
        <v>897</v>
      </c>
      <c r="B232" s="284" t="s">
        <v>701</v>
      </c>
      <c r="C232" s="239">
        <v>6</v>
      </c>
      <c r="D232" s="133"/>
      <c r="G232" s="133"/>
      <c r="H232" s="133"/>
      <c r="I232" s="133"/>
      <c r="J232" s="133"/>
    </row>
    <row r="233" spans="1:10" ht="22.5" customHeight="1">
      <c r="A233" s="140" t="s">
        <v>447</v>
      </c>
      <c r="B233" s="284" t="s">
        <v>446</v>
      </c>
      <c r="C233" s="239">
        <v>457</v>
      </c>
      <c r="D233" s="133"/>
      <c r="G233" s="133"/>
      <c r="H233" s="133"/>
      <c r="I233" s="133"/>
      <c r="J233" s="133"/>
    </row>
    <row r="234" spans="1:10" ht="22.5" customHeight="1">
      <c r="A234" s="236" t="s">
        <v>445</v>
      </c>
      <c r="B234" s="279" t="s">
        <v>159</v>
      </c>
      <c r="C234" s="242">
        <v>331</v>
      </c>
      <c r="D234" s="133"/>
      <c r="G234" s="133"/>
      <c r="H234" s="133"/>
      <c r="I234" s="133"/>
      <c r="J234" s="133"/>
    </row>
    <row r="235" spans="1:10" ht="22.5" customHeight="1">
      <c r="A235" s="140" t="s">
        <v>444</v>
      </c>
      <c r="B235" s="284" t="s">
        <v>443</v>
      </c>
      <c r="C235" s="239">
        <v>331</v>
      </c>
      <c r="D235" s="133"/>
      <c r="G235" s="133"/>
      <c r="H235" s="133"/>
      <c r="I235" s="133"/>
      <c r="J235" s="133"/>
    </row>
    <row r="236" spans="1:10" ht="22.5" customHeight="1">
      <c r="A236" s="236" t="s">
        <v>442</v>
      </c>
      <c r="B236" s="279" t="s">
        <v>160</v>
      </c>
      <c r="C236" s="242">
        <v>2784</v>
      </c>
      <c r="D236" s="133"/>
      <c r="G236" s="133"/>
      <c r="H236" s="133"/>
      <c r="I236" s="133"/>
      <c r="J236" s="133"/>
    </row>
    <row r="237" spans="1:10" ht="22.5" customHeight="1">
      <c r="A237" s="236" t="s">
        <v>756</v>
      </c>
      <c r="B237" s="272" t="s">
        <v>755</v>
      </c>
      <c r="C237" s="242">
        <v>1760</v>
      </c>
      <c r="D237" s="133"/>
      <c r="G237" s="133"/>
      <c r="H237" s="133"/>
      <c r="I237" s="133"/>
      <c r="J237" s="133"/>
    </row>
    <row r="238" spans="1:10" ht="22.5" customHeight="1">
      <c r="A238" s="140" t="s">
        <v>441</v>
      </c>
      <c r="B238" s="284" t="s">
        <v>440</v>
      </c>
      <c r="C238" s="239">
        <v>1024</v>
      </c>
      <c r="D238" s="133"/>
      <c r="G238" s="133"/>
      <c r="H238" s="133"/>
      <c r="I238" s="133"/>
      <c r="J238" s="133"/>
    </row>
    <row r="239" spans="1:10" ht="22.5" customHeight="1">
      <c r="A239" s="236" t="s">
        <v>439</v>
      </c>
      <c r="B239" s="279" t="s">
        <v>161</v>
      </c>
      <c r="C239" s="242">
        <v>6171</v>
      </c>
      <c r="D239" s="133"/>
      <c r="G239" s="133"/>
      <c r="H239" s="133"/>
      <c r="I239" s="133"/>
      <c r="J239" s="133"/>
    </row>
    <row r="240" spans="1:10" ht="22.5" customHeight="1">
      <c r="A240" s="140" t="s">
        <v>438</v>
      </c>
      <c r="B240" s="284" t="s">
        <v>162</v>
      </c>
      <c r="C240" s="239">
        <v>606</v>
      </c>
      <c r="D240" s="133"/>
      <c r="G240" s="133"/>
      <c r="H240" s="133"/>
      <c r="I240" s="133"/>
      <c r="J240" s="133"/>
    </row>
    <row r="241" spans="1:10" ht="22.5" customHeight="1">
      <c r="A241" s="140" t="s">
        <v>437</v>
      </c>
      <c r="B241" s="284" t="s">
        <v>163</v>
      </c>
      <c r="C241" s="239">
        <v>706</v>
      </c>
      <c r="D241" s="133"/>
      <c r="G241" s="133"/>
      <c r="H241" s="133"/>
      <c r="I241" s="133"/>
      <c r="J241" s="133"/>
    </row>
    <row r="242" spans="1:10" ht="22.5" customHeight="1">
      <c r="A242" s="140" t="s">
        <v>436</v>
      </c>
      <c r="B242" s="284" t="s">
        <v>164</v>
      </c>
      <c r="C242" s="239">
        <v>3085</v>
      </c>
      <c r="D242" s="133"/>
      <c r="G242" s="133"/>
      <c r="H242" s="133"/>
      <c r="I242" s="133"/>
      <c r="J242" s="133"/>
    </row>
    <row r="243" spans="1:10" ht="22.5" customHeight="1">
      <c r="A243" s="140" t="s">
        <v>435</v>
      </c>
      <c r="B243" s="284" t="s">
        <v>757</v>
      </c>
      <c r="C243" s="239">
        <v>1774</v>
      </c>
      <c r="D243" s="133"/>
      <c r="G243" s="133"/>
      <c r="H243" s="133"/>
      <c r="I243" s="133"/>
      <c r="J243" s="133"/>
    </row>
    <row r="244" spans="1:10" ht="22.5" customHeight="1">
      <c r="A244" s="316" t="s">
        <v>898</v>
      </c>
      <c r="B244" s="319" t="s">
        <v>965</v>
      </c>
      <c r="C244" s="317">
        <v>25</v>
      </c>
      <c r="D244" s="133"/>
      <c r="G244" s="133"/>
      <c r="H244" s="133"/>
      <c r="I244" s="133"/>
      <c r="J244" s="133"/>
    </row>
    <row r="245" spans="1:10" ht="22.5" customHeight="1">
      <c r="A245" s="140" t="s">
        <v>899</v>
      </c>
      <c r="B245" s="284" t="s">
        <v>966</v>
      </c>
      <c r="C245" s="239">
        <v>25</v>
      </c>
      <c r="D245" s="133"/>
      <c r="G245" s="133"/>
      <c r="H245" s="133"/>
      <c r="I245" s="133"/>
      <c r="J245" s="133"/>
    </row>
    <row r="246" spans="1:10" ht="22.5" customHeight="1">
      <c r="A246" s="236" t="s">
        <v>434</v>
      </c>
      <c r="B246" s="279" t="s">
        <v>433</v>
      </c>
      <c r="C246" s="240">
        <v>485</v>
      </c>
      <c r="D246" s="133"/>
      <c r="G246" s="133"/>
      <c r="H246" s="133"/>
      <c r="I246" s="133"/>
      <c r="J246" s="133"/>
    </row>
    <row r="247" spans="1:10" ht="22.5" customHeight="1">
      <c r="A247" s="140" t="s">
        <v>432</v>
      </c>
      <c r="B247" s="284" t="s">
        <v>431</v>
      </c>
      <c r="C247" s="239">
        <v>279</v>
      </c>
      <c r="D247" s="133"/>
      <c r="G247" s="133"/>
      <c r="H247" s="133"/>
      <c r="I247" s="133"/>
      <c r="J247" s="133"/>
    </row>
    <row r="248" spans="1:10" ht="22.5" customHeight="1">
      <c r="A248" s="140" t="s">
        <v>430</v>
      </c>
      <c r="B248" s="284" t="s">
        <v>429</v>
      </c>
      <c r="C248" s="239">
        <v>206</v>
      </c>
      <c r="D248" s="133"/>
      <c r="G248" s="133"/>
      <c r="H248" s="133"/>
      <c r="I248" s="133"/>
      <c r="J248" s="133"/>
    </row>
    <row r="249" spans="1:10" ht="22.5" customHeight="1">
      <c r="A249" s="236" t="s">
        <v>428</v>
      </c>
      <c r="B249" s="279" t="s">
        <v>427</v>
      </c>
      <c r="C249" s="242">
        <v>3972</v>
      </c>
      <c r="D249" s="133"/>
      <c r="G249" s="133"/>
      <c r="H249" s="133"/>
      <c r="I249" s="133"/>
      <c r="J249" s="133"/>
    </row>
    <row r="250" spans="1:10" ht="22.5" customHeight="1">
      <c r="A250" s="140" t="s">
        <v>426</v>
      </c>
      <c r="B250" s="284" t="s">
        <v>425</v>
      </c>
      <c r="C250" s="241">
        <v>818</v>
      </c>
      <c r="D250" s="133"/>
      <c r="G250" s="133"/>
      <c r="H250" s="133"/>
      <c r="I250" s="133"/>
      <c r="J250" s="133"/>
    </row>
    <row r="251" spans="1:10" ht="22.5" customHeight="1">
      <c r="A251" s="140" t="s">
        <v>424</v>
      </c>
      <c r="B251" s="284" t="s">
        <v>423</v>
      </c>
      <c r="C251" s="291">
        <v>3154</v>
      </c>
      <c r="D251" s="133"/>
      <c r="G251" s="133"/>
      <c r="H251" s="133"/>
      <c r="I251" s="133"/>
      <c r="J251" s="133"/>
    </row>
    <row r="252" spans="1:10" ht="22.5" customHeight="1">
      <c r="A252" s="236" t="s">
        <v>422</v>
      </c>
      <c r="B252" s="279" t="s">
        <v>421</v>
      </c>
      <c r="C252" s="292">
        <v>6459</v>
      </c>
      <c r="D252" s="133"/>
      <c r="G252" s="133"/>
      <c r="H252" s="133"/>
      <c r="I252" s="133"/>
      <c r="J252" s="133"/>
    </row>
    <row r="253" spans="1:10" ht="22.5" customHeight="1">
      <c r="A253" s="140" t="s">
        <v>420</v>
      </c>
      <c r="B253" s="284" t="s">
        <v>419</v>
      </c>
      <c r="C253" s="291">
        <v>6459</v>
      </c>
      <c r="D253" s="133"/>
      <c r="G253" s="133"/>
      <c r="H253" s="133"/>
      <c r="I253" s="133"/>
      <c r="J253" s="133"/>
    </row>
    <row r="254" spans="1:10" ht="22.5" customHeight="1">
      <c r="A254" s="236" t="s">
        <v>418</v>
      </c>
      <c r="B254" s="279" t="s">
        <v>417</v>
      </c>
      <c r="C254" s="292">
        <v>100</v>
      </c>
      <c r="D254" s="133"/>
      <c r="G254" s="133"/>
      <c r="H254" s="133"/>
      <c r="I254" s="133"/>
      <c r="J254" s="133"/>
    </row>
    <row r="255" spans="1:10" ht="22.5" customHeight="1">
      <c r="A255" s="140" t="s">
        <v>416</v>
      </c>
      <c r="B255" s="284" t="s">
        <v>415</v>
      </c>
      <c r="C255" s="291">
        <v>100</v>
      </c>
      <c r="D255" s="133"/>
      <c r="G255" s="133"/>
      <c r="H255" s="133"/>
      <c r="I255" s="133"/>
      <c r="J255" s="133"/>
    </row>
    <row r="256" spans="1:10" ht="22.5" customHeight="1">
      <c r="A256" s="236" t="s">
        <v>414</v>
      </c>
      <c r="B256" s="279" t="s">
        <v>413</v>
      </c>
      <c r="C256" s="292">
        <v>242</v>
      </c>
      <c r="D256" s="133"/>
      <c r="G256" s="133"/>
      <c r="H256" s="133"/>
      <c r="I256" s="133"/>
      <c r="J256" s="133"/>
    </row>
    <row r="257" spans="1:10" ht="22.5" customHeight="1">
      <c r="A257" s="140" t="s">
        <v>412</v>
      </c>
      <c r="B257" s="284" t="s">
        <v>411</v>
      </c>
      <c r="C257" s="291">
        <v>242</v>
      </c>
      <c r="D257" s="133"/>
      <c r="G257" s="133"/>
      <c r="H257" s="133"/>
      <c r="I257" s="133"/>
      <c r="J257" s="133"/>
    </row>
    <row r="258" spans="1:10" ht="22.5" customHeight="1">
      <c r="A258" s="236" t="s">
        <v>410</v>
      </c>
      <c r="B258" s="279" t="s">
        <v>409</v>
      </c>
      <c r="C258" s="292">
        <v>818</v>
      </c>
      <c r="D258" s="133"/>
      <c r="G258" s="133"/>
      <c r="H258" s="133"/>
      <c r="I258" s="133"/>
      <c r="J258" s="133"/>
    </row>
    <row r="259" spans="1:3" s="312" customFormat="1" ht="22.5" customHeight="1">
      <c r="A259" s="304" t="s">
        <v>900</v>
      </c>
      <c r="B259" s="310" t="s">
        <v>967</v>
      </c>
      <c r="C259" s="313">
        <v>89</v>
      </c>
    </row>
    <row r="260" spans="1:10" ht="22.5" customHeight="1">
      <c r="A260" s="140" t="s">
        <v>901</v>
      </c>
      <c r="B260" s="284" t="s">
        <v>968</v>
      </c>
      <c r="C260" s="291">
        <v>6</v>
      </c>
      <c r="D260" s="133"/>
      <c r="G260" s="133"/>
      <c r="H260" s="133"/>
      <c r="I260" s="133"/>
      <c r="J260" s="133"/>
    </row>
    <row r="261" spans="1:10" ht="22.5" customHeight="1">
      <c r="A261" s="140" t="s">
        <v>408</v>
      </c>
      <c r="B261" s="284" t="s">
        <v>407</v>
      </c>
      <c r="C261" s="291">
        <v>357</v>
      </c>
      <c r="D261" s="133"/>
      <c r="G261" s="133"/>
      <c r="H261" s="133"/>
      <c r="I261" s="133"/>
      <c r="J261" s="133"/>
    </row>
    <row r="262" spans="1:10" ht="22.5" customHeight="1">
      <c r="A262" s="140" t="s">
        <v>902</v>
      </c>
      <c r="B262" s="284" t="s">
        <v>969</v>
      </c>
      <c r="C262" s="291">
        <v>366</v>
      </c>
      <c r="D262" s="133"/>
      <c r="G262" s="133"/>
      <c r="H262" s="133"/>
      <c r="I262" s="133"/>
      <c r="J262" s="133"/>
    </row>
    <row r="263" spans="1:10" ht="22.5" customHeight="1">
      <c r="A263" s="237" t="s">
        <v>406</v>
      </c>
      <c r="B263" s="274" t="s">
        <v>405</v>
      </c>
      <c r="C263" s="290">
        <v>25630</v>
      </c>
      <c r="D263" s="133"/>
      <c r="G263" s="133"/>
      <c r="H263" s="133"/>
      <c r="I263" s="133"/>
      <c r="J263" s="133"/>
    </row>
    <row r="264" spans="1:10" ht="22.5" customHeight="1">
      <c r="A264" s="236" t="s">
        <v>404</v>
      </c>
      <c r="B264" s="279" t="s">
        <v>403</v>
      </c>
      <c r="C264" s="240">
        <v>25550</v>
      </c>
      <c r="D264" s="133"/>
      <c r="G264" s="133"/>
      <c r="H264" s="133"/>
      <c r="I264" s="133"/>
      <c r="J264" s="133"/>
    </row>
    <row r="265" spans="1:10" ht="22.5" customHeight="1">
      <c r="A265" s="140" t="s">
        <v>402</v>
      </c>
      <c r="B265" s="284" t="s">
        <v>401</v>
      </c>
      <c r="C265" s="239">
        <v>23944</v>
      </c>
      <c r="D265" s="133"/>
      <c r="G265" s="133"/>
      <c r="H265" s="133"/>
      <c r="I265" s="133"/>
      <c r="J265" s="133"/>
    </row>
    <row r="266" spans="1:10" ht="22.5" customHeight="1">
      <c r="A266" s="140" t="s">
        <v>759</v>
      </c>
      <c r="B266" s="272" t="s">
        <v>758</v>
      </c>
      <c r="C266" s="239">
        <v>1543</v>
      </c>
      <c r="D266" s="133"/>
      <c r="G266" s="133"/>
      <c r="H266" s="133"/>
      <c r="I266" s="133"/>
      <c r="J266" s="133"/>
    </row>
    <row r="267" spans="1:10" ht="22.5" customHeight="1">
      <c r="A267" s="140" t="s">
        <v>903</v>
      </c>
      <c r="B267" s="272" t="s">
        <v>970</v>
      </c>
      <c r="C267" s="239">
        <v>25</v>
      </c>
      <c r="D267" s="133"/>
      <c r="G267" s="133"/>
      <c r="H267" s="133"/>
      <c r="I267" s="133"/>
      <c r="J267" s="133"/>
    </row>
    <row r="268" spans="1:10" ht="22.5" customHeight="1">
      <c r="A268" s="140" t="s">
        <v>904</v>
      </c>
      <c r="B268" s="272" t="s">
        <v>971</v>
      </c>
      <c r="C268" s="239">
        <v>38</v>
      </c>
      <c r="D268" s="133"/>
      <c r="G268" s="133"/>
      <c r="H268" s="133"/>
      <c r="I268" s="133"/>
      <c r="J268" s="133"/>
    </row>
    <row r="269" spans="1:10" ht="22.5" customHeight="1">
      <c r="A269" s="236" t="s">
        <v>400</v>
      </c>
      <c r="B269" s="279" t="s">
        <v>399</v>
      </c>
      <c r="C269" s="240">
        <v>5</v>
      </c>
      <c r="D269" s="133"/>
      <c r="G269" s="133"/>
      <c r="H269" s="133"/>
      <c r="I269" s="133"/>
      <c r="J269" s="133"/>
    </row>
    <row r="270" spans="1:10" ht="22.5" customHeight="1">
      <c r="A270" s="140" t="s">
        <v>398</v>
      </c>
      <c r="B270" s="284" t="s">
        <v>397</v>
      </c>
      <c r="C270" s="239">
        <v>5</v>
      </c>
      <c r="D270" s="133"/>
      <c r="G270" s="133"/>
      <c r="H270" s="133"/>
      <c r="I270" s="133"/>
      <c r="J270" s="133"/>
    </row>
    <row r="271" spans="1:10" ht="22.5" customHeight="1">
      <c r="A271" s="236" t="s">
        <v>396</v>
      </c>
      <c r="B271" s="279" t="s">
        <v>825</v>
      </c>
      <c r="C271" s="242">
        <v>15</v>
      </c>
      <c r="D271" s="133"/>
      <c r="G271" s="133"/>
      <c r="H271" s="133"/>
      <c r="I271" s="133"/>
      <c r="J271" s="133"/>
    </row>
    <row r="272" spans="1:10" ht="22.5" customHeight="1">
      <c r="A272" s="140" t="s">
        <v>395</v>
      </c>
      <c r="B272" s="284" t="s">
        <v>394</v>
      </c>
      <c r="C272" s="239">
        <v>15</v>
      </c>
      <c r="D272" s="133"/>
      <c r="G272" s="133"/>
      <c r="H272" s="133"/>
      <c r="I272" s="133"/>
      <c r="J272" s="133"/>
    </row>
    <row r="273" spans="1:10" ht="22.5" customHeight="1">
      <c r="A273" s="236" t="s">
        <v>905</v>
      </c>
      <c r="B273" s="279" t="s">
        <v>972</v>
      </c>
      <c r="C273" s="240">
        <v>60</v>
      </c>
      <c r="D273" s="133"/>
      <c r="G273" s="133"/>
      <c r="H273" s="133"/>
      <c r="I273" s="133"/>
      <c r="J273" s="133"/>
    </row>
    <row r="274" spans="1:10" ht="22.5" customHeight="1">
      <c r="A274" s="140" t="s">
        <v>906</v>
      </c>
      <c r="B274" s="284" t="s">
        <v>973</v>
      </c>
      <c r="C274" s="239">
        <v>60</v>
      </c>
      <c r="D274" s="133"/>
      <c r="G274" s="133"/>
      <c r="H274" s="133"/>
      <c r="I274" s="133"/>
      <c r="J274" s="133"/>
    </row>
    <row r="275" spans="1:10" ht="22.5" customHeight="1">
      <c r="A275" s="237" t="s">
        <v>393</v>
      </c>
      <c r="B275" s="274" t="s">
        <v>392</v>
      </c>
      <c r="C275" s="243">
        <v>9139</v>
      </c>
      <c r="D275" s="133"/>
      <c r="G275" s="133"/>
      <c r="H275" s="133"/>
      <c r="I275" s="133"/>
      <c r="J275" s="133"/>
    </row>
    <row r="276" spans="1:10" ht="22.5" customHeight="1">
      <c r="A276" s="236" t="s">
        <v>391</v>
      </c>
      <c r="B276" s="279" t="s">
        <v>390</v>
      </c>
      <c r="C276" s="242">
        <v>4833</v>
      </c>
      <c r="D276" s="133"/>
      <c r="G276" s="133"/>
      <c r="H276" s="133"/>
      <c r="I276" s="133"/>
      <c r="J276" s="133"/>
    </row>
    <row r="277" spans="1:10" ht="22.5" customHeight="1">
      <c r="A277" s="140" t="s">
        <v>389</v>
      </c>
      <c r="B277" s="284" t="s">
        <v>117</v>
      </c>
      <c r="C277" s="239">
        <v>195</v>
      </c>
      <c r="D277" s="133"/>
      <c r="G277" s="133"/>
      <c r="H277" s="133"/>
      <c r="I277" s="133"/>
      <c r="J277" s="133"/>
    </row>
    <row r="278" spans="1:10" ht="22.5" customHeight="1">
      <c r="A278" s="140" t="s">
        <v>907</v>
      </c>
      <c r="B278" s="284" t="s">
        <v>974</v>
      </c>
      <c r="C278" s="239">
        <v>27</v>
      </c>
      <c r="D278" s="133"/>
      <c r="G278" s="133"/>
      <c r="H278" s="133"/>
      <c r="I278" s="133"/>
      <c r="J278" s="133"/>
    </row>
    <row r="279" spans="1:10" ht="22.5" customHeight="1">
      <c r="A279" s="140" t="s">
        <v>388</v>
      </c>
      <c r="B279" s="284" t="s">
        <v>387</v>
      </c>
      <c r="C279" s="239">
        <v>133</v>
      </c>
      <c r="D279" s="133"/>
      <c r="G279" s="133"/>
      <c r="H279" s="133"/>
      <c r="I279" s="133"/>
      <c r="J279" s="133"/>
    </row>
    <row r="280" spans="1:10" ht="22.5" customHeight="1">
      <c r="A280" s="140" t="s">
        <v>908</v>
      </c>
      <c r="B280" s="284" t="s">
        <v>975</v>
      </c>
      <c r="C280" s="239">
        <v>10</v>
      </c>
      <c r="D280" s="133"/>
      <c r="G280" s="133"/>
      <c r="H280" s="133"/>
      <c r="I280" s="133"/>
      <c r="J280" s="133"/>
    </row>
    <row r="281" spans="1:10" ht="22.5" customHeight="1">
      <c r="A281" s="140" t="s">
        <v>909</v>
      </c>
      <c r="B281" s="284" t="s">
        <v>976</v>
      </c>
      <c r="C281" s="239">
        <v>266</v>
      </c>
      <c r="D281" s="133"/>
      <c r="G281" s="133"/>
      <c r="H281" s="133"/>
      <c r="I281" s="133"/>
      <c r="J281" s="133"/>
    </row>
    <row r="282" spans="1:10" ht="22.5" customHeight="1">
      <c r="A282" s="140" t="s">
        <v>761</v>
      </c>
      <c r="B282" s="272" t="s">
        <v>760</v>
      </c>
      <c r="C282" s="244">
        <v>4202</v>
      </c>
      <c r="D282" s="133"/>
      <c r="G282" s="133"/>
      <c r="H282" s="133"/>
      <c r="I282" s="133"/>
      <c r="J282" s="133"/>
    </row>
    <row r="283" spans="1:10" ht="22.5" customHeight="1">
      <c r="A283" s="236" t="s">
        <v>386</v>
      </c>
      <c r="B283" s="279" t="s">
        <v>385</v>
      </c>
      <c r="C283" s="293">
        <v>8</v>
      </c>
      <c r="D283" s="133"/>
      <c r="G283" s="133"/>
      <c r="H283" s="133"/>
      <c r="I283" s="133"/>
      <c r="J283" s="133"/>
    </row>
    <row r="284" spans="1:10" ht="22.5" customHeight="1">
      <c r="A284" s="236" t="s">
        <v>384</v>
      </c>
      <c r="B284" s="279" t="s">
        <v>383</v>
      </c>
      <c r="C284" s="293">
        <v>23</v>
      </c>
      <c r="D284" s="133"/>
      <c r="G284" s="133"/>
      <c r="H284" s="133"/>
      <c r="I284" s="133"/>
      <c r="J284" s="133"/>
    </row>
    <row r="285" spans="1:3" s="312" customFormat="1" ht="22.5" customHeight="1">
      <c r="A285" s="304" t="s">
        <v>910</v>
      </c>
      <c r="B285" s="310" t="s">
        <v>977</v>
      </c>
      <c r="C285" s="314">
        <v>4</v>
      </c>
    </row>
    <row r="286" spans="1:10" ht="22.5" customHeight="1">
      <c r="A286" s="140" t="s">
        <v>382</v>
      </c>
      <c r="B286" s="284" t="s">
        <v>381</v>
      </c>
      <c r="C286" s="244">
        <v>19</v>
      </c>
      <c r="D286" s="133"/>
      <c r="G286" s="133"/>
      <c r="H286" s="133"/>
      <c r="I286" s="133"/>
      <c r="J286" s="133"/>
    </row>
    <row r="287" spans="1:10" ht="22.5" customHeight="1">
      <c r="A287" s="236" t="s">
        <v>380</v>
      </c>
      <c r="B287" s="279" t="s">
        <v>379</v>
      </c>
      <c r="C287" s="293">
        <v>4265</v>
      </c>
      <c r="D287" s="133"/>
      <c r="G287" s="133"/>
      <c r="H287" s="133"/>
      <c r="I287" s="133"/>
      <c r="J287" s="133"/>
    </row>
    <row r="288" spans="1:10" ht="22.5" customHeight="1">
      <c r="A288" s="236" t="s">
        <v>911</v>
      </c>
      <c r="B288" s="279" t="s">
        <v>978</v>
      </c>
      <c r="C288" s="293">
        <v>10</v>
      </c>
      <c r="D288" s="133"/>
      <c r="G288" s="133"/>
      <c r="H288" s="133"/>
      <c r="I288" s="133"/>
      <c r="J288" s="133"/>
    </row>
    <row r="289" spans="1:10" ht="22.5" customHeight="1">
      <c r="A289" s="237" t="s">
        <v>366</v>
      </c>
      <c r="B289" s="274" t="s">
        <v>378</v>
      </c>
      <c r="C289" s="290">
        <v>21156</v>
      </c>
      <c r="D289" s="133"/>
      <c r="G289" s="133"/>
      <c r="H289" s="133"/>
      <c r="I289" s="133"/>
      <c r="J289" s="133"/>
    </row>
    <row r="290" spans="1:10" ht="22.5" customHeight="1">
      <c r="A290" s="236" t="s">
        <v>377</v>
      </c>
      <c r="B290" s="279" t="s">
        <v>762</v>
      </c>
      <c r="C290" s="242">
        <v>6731</v>
      </c>
      <c r="D290" s="133"/>
      <c r="G290" s="133"/>
      <c r="H290" s="133"/>
      <c r="I290" s="133"/>
      <c r="J290" s="133"/>
    </row>
    <row r="291" spans="1:10" ht="22.5" customHeight="1">
      <c r="A291" s="140" t="s">
        <v>376</v>
      </c>
      <c r="B291" s="284" t="s">
        <v>117</v>
      </c>
      <c r="C291" s="239">
        <v>203</v>
      </c>
      <c r="D291" s="133"/>
      <c r="G291" s="133"/>
      <c r="H291" s="133"/>
      <c r="I291" s="133"/>
      <c r="J291" s="133"/>
    </row>
    <row r="292" spans="1:10" ht="22.5" customHeight="1">
      <c r="A292" s="140" t="s">
        <v>374</v>
      </c>
      <c r="B292" s="284" t="s">
        <v>373</v>
      </c>
      <c r="C292" s="239">
        <v>1057</v>
      </c>
      <c r="D292" s="133"/>
      <c r="G292" s="133"/>
      <c r="H292" s="133"/>
      <c r="I292" s="133"/>
      <c r="J292" s="133"/>
    </row>
    <row r="293" spans="1:10" ht="22.5" customHeight="1">
      <c r="A293" s="140" t="s">
        <v>372</v>
      </c>
      <c r="B293" s="284" t="s">
        <v>371</v>
      </c>
      <c r="C293" s="239">
        <v>535</v>
      </c>
      <c r="D293" s="133"/>
      <c r="G293" s="133"/>
      <c r="H293" s="133"/>
      <c r="I293" s="133"/>
      <c r="J293" s="133"/>
    </row>
    <row r="294" spans="1:10" ht="22.5" customHeight="1">
      <c r="A294" s="140" t="s">
        <v>370</v>
      </c>
      <c r="B294" s="284" t="s">
        <v>369</v>
      </c>
      <c r="C294" s="239">
        <v>115</v>
      </c>
      <c r="D294" s="133"/>
      <c r="G294" s="133"/>
      <c r="H294" s="133"/>
      <c r="I294" s="133"/>
      <c r="J294" s="133"/>
    </row>
    <row r="295" spans="1:10" ht="22.5" customHeight="1">
      <c r="A295" s="140" t="s">
        <v>912</v>
      </c>
      <c r="B295" s="284" t="s">
        <v>913</v>
      </c>
      <c r="C295" s="239">
        <v>10</v>
      </c>
      <c r="D295" s="133"/>
      <c r="G295" s="133"/>
      <c r="H295" s="133"/>
      <c r="I295" s="133"/>
      <c r="J295" s="133"/>
    </row>
    <row r="296" spans="1:10" ht="22.5" customHeight="1">
      <c r="A296" s="140" t="s">
        <v>767</v>
      </c>
      <c r="B296" s="272" t="s">
        <v>763</v>
      </c>
      <c r="C296" s="239">
        <v>27</v>
      </c>
      <c r="D296" s="133"/>
      <c r="G296" s="133"/>
      <c r="H296" s="133"/>
      <c r="I296" s="133"/>
      <c r="J296" s="133"/>
    </row>
    <row r="297" spans="1:10" ht="22.5" customHeight="1">
      <c r="A297" s="140" t="s">
        <v>768</v>
      </c>
      <c r="B297" s="272" t="s">
        <v>764</v>
      </c>
      <c r="C297" s="239">
        <v>742</v>
      </c>
      <c r="D297" s="133"/>
      <c r="G297" s="133"/>
      <c r="H297" s="133"/>
      <c r="I297" s="133"/>
      <c r="J297" s="133"/>
    </row>
    <row r="298" spans="1:10" ht="22.5" customHeight="1">
      <c r="A298" s="140" t="s">
        <v>769</v>
      </c>
      <c r="B298" s="272" t="s">
        <v>765</v>
      </c>
      <c r="C298" s="239">
        <v>1148</v>
      </c>
      <c r="D298" s="133"/>
      <c r="G298" s="133"/>
      <c r="H298" s="133"/>
      <c r="I298" s="133"/>
      <c r="J298" s="133"/>
    </row>
    <row r="299" spans="1:10" ht="22.5" customHeight="1">
      <c r="A299" s="140" t="s">
        <v>770</v>
      </c>
      <c r="B299" s="272" t="s">
        <v>766</v>
      </c>
      <c r="C299" s="239">
        <v>56</v>
      </c>
      <c r="D299" s="133"/>
      <c r="G299" s="133"/>
      <c r="H299" s="133"/>
      <c r="I299" s="133"/>
      <c r="J299" s="133"/>
    </row>
    <row r="300" spans="1:10" ht="22.5" customHeight="1">
      <c r="A300" s="140" t="s">
        <v>771</v>
      </c>
      <c r="B300" s="284" t="s">
        <v>368</v>
      </c>
      <c r="C300" s="239">
        <v>3</v>
      </c>
      <c r="D300" s="133"/>
      <c r="G300" s="133"/>
      <c r="H300" s="133"/>
      <c r="I300" s="133"/>
      <c r="J300" s="133"/>
    </row>
    <row r="301" spans="1:10" ht="22.5" customHeight="1">
      <c r="A301" s="140" t="s">
        <v>915</v>
      </c>
      <c r="B301" s="284" t="s">
        <v>914</v>
      </c>
      <c r="C301" s="239">
        <v>2339</v>
      </c>
      <c r="D301" s="133"/>
      <c r="G301" s="133"/>
      <c r="H301" s="133"/>
      <c r="I301" s="133"/>
      <c r="J301" s="133"/>
    </row>
    <row r="302" spans="1:10" ht="22.5" customHeight="1">
      <c r="A302" s="140" t="s">
        <v>367</v>
      </c>
      <c r="B302" s="284" t="s">
        <v>826</v>
      </c>
      <c r="C302" s="239">
        <v>496</v>
      </c>
      <c r="D302" s="133"/>
      <c r="G302" s="133"/>
      <c r="H302" s="133"/>
      <c r="I302" s="133"/>
      <c r="J302" s="133"/>
    </row>
    <row r="303" spans="1:10" ht="22.5" customHeight="1">
      <c r="A303" s="236" t="s">
        <v>918</v>
      </c>
      <c r="B303" s="279" t="s">
        <v>365</v>
      </c>
      <c r="C303" s="242">
        <v>259</v>
      </c>
      <c r="D303" s="133"/>
      <c r="G303" s="133"/>
      <c r="H303" s="133"/>
      <c r="I303" s="133"/>
      <c r="J303" s="133"/>
    </row>
    <row r="304" spans="1:10" ht="22.5" customHeight="1">
      <c r="A304" s="140" t="s">
        <v>364</v>
      </c>
      <c r="B304" s="284" t="s">
        <v>827</v>
      </c>
      <c r="C304" s="239">
        <v>120</v>
      </c>
      <c r="D304" s="133"/>
      <c r="G304" s="133"/>
      <c r="H304" s="133"/>
      <c r="I304" s="133"/>
      <c r="J304" s="133"/>
    </row>
    <row r="305" spans="1:10" ht="22.5" customHeight="1">
      <c r="A305" s="140" t="s">
        <v>363</v>
      </c>
      <c r="B305" s="284" t="s">
        <v>362</v>
      </c>
      <c r="C305" s="239">
        <v>17</v>
      </c>
      <c r="D305" s="133"/>
      <c r="G305" s="133"/>
      <c r="H305" s="133"/>
      <c r="I305" s="133"/>
      <c r="J305" s="133"/>
    </row>
    <row r="306" spans="1:10" ht="22.5" customHeight="1">
      <c r="A306" s="140" t="s">
        <v>919</v>
      </c>
      <c r="B306" s="284" t="s">
        <v>916</v>
      </c>
      <c r="C306" s="239">
        <v>10</v>
      </c>
      <c r="D306" s="133"/>
      <c r="G306" s="133"/>
      <c r="H306" s="133"/>
      <c r="I306" s="133"/>
      <c r="J306" s="133"/>
    </row>
    <row r="307" spans="1:10" ht="22.5" customHeight="1">
      <c r="A307" s="140" t="s">
        <v>920</v>
      </c>
      <c r="B307" s="284" t="s">
        <v>917</v>
      </c>
      <c r="C307" s="239">
        <v>112</v>
      </c>
      <c r="D307" s="133"/>
      <c r="G307" s="133"/>
      <c r="H307" s="133"/>
      <c r="I307" s="133"/>
      <c r="J307" s="133"/>
    </row>
    <row r="308" spans="1:10" ht="22.5" customHeight="1">
      <c r="A308" s="236" t="s">
        <v>361</v>
      </c>
      <c r="B308" s="279" t="s">
        <v>360</v>
      </c>
      <c r="C308" s="242">
        <v>5109</v>
      </c>
      <c r="D308" s="133"/>
      <c r="G308" s="133"/>
      <c r="H308" s="133"/>
      <c r="I308" s="133"/>
      <c r="J308" s="133"/>
    </row>
    <row r="309" spans="1:10" ht="22.5" customHeight="1">
      <c r="A309" s="140" t="s">
        <v>359</v>
      </c>
      <c r="B309" s="284" t="s">
        <v>117</v>
      </c>
      <c r="C309" s="239">
        <v>66</v>
      </c>
      <c r="D309" s="133"/>
      <c r="G309" s="133"/>
      <c r="H309" s="133"/>
      <c r="I309" s="133"/>
      <c r="J309" s="133"/>
    </row>
    <row r="310" spans="1:10" ht="22.5" customHeight="1">
      <c r="A310" s="140" t="s">
        <v>358</v>
      </c>
      <c r="B310" s="284" t="s">
        <v>357</v>
      </c>
      <c r="C310" s="239">
        <v>4</v>
      </c>
      <c r="D310" s="133"/>
      <c r="G310" s="133"/>
      <c r="H310" s="133"/>
      <c r="I310" s="133"/>
      <c r="J310" s="133"/>
    </row>
    <row r="311" spans="1:10" ht="22.5" customHeight="1">
      <c r="A311" s="140" t="s">
        <v>356</v>
      </c>
      <c r="B311" s="284" t="s">
        <v>355</v>
      </c>
      <c r="C311" s="239">
        <v>39</v>
      </c>
      <c r="D311" s="133"/>
      <c r="G311" s="133"/>
      <c r="H311" s="133"/>
      <c r="I311" s="133"/>
      <c r="J311" s="133"/>
    </row>
    <row r="312" spans="1:10" ht="22.5" customHeight="1">
      <c r="A312" s="140" t="s">
        <v>773</v>
      </c>
      <c r="B312" s="272" t="s">
        <v>772</v>
      </c>
      <c r="C312" s="239">
        <v>76</v>
      </c>
      <c r="D312" s="133"/>
      <c r="G312" s="133"/>
      <c r="H312" s="133"/>
      <c r="I312" s="133"/>
      <c r="J312" s="133"/>
    </row>
    <row r="313" spans="1:10" ht="22.5" customHeight="1">
      <c r="A313" s="140" t="s">
        <v>922</v>
      </c>
      <c r="B313" s="284" t="s">
        <v>921</v>
      </c>
      <c r="C313" s="239">
        <v>2053</v>
      </c>
      <c r="D313" s="133"/>
      <c r="G313" s="133"/>
      <c r="H313" s="133"/>
      <c r="I313" s="133"/>
      <c r="J313" s="133"/>
    </row>
    <row r="314" spans="1:10" ht="22.5" customHeight="1">
      <c r="A314" s="140" t="s">
        <v>354</v>
      </c>
      <c r="B314" s="284" t="s">
        <v>353</v>
      </c>
      <c r="C314" s="239">
        <v>1102</v>
      </c>
      <c r="D314" s="133"/>
      <c r="G314" s="133"/>
      <c r="H314" s="133"/>
      <c r="I314" s="133"/>
      <c r="J314" s="133"/>
    </row>
    <row r="315" spans="1:10" ht="22.5" customHeight="1">
      <c r="A315" s="140" t="s">
        <v>923</v>
      </c>
      <c r="B315" s="284" t="s">
        <v>926</v>
      </c>
      <c r="C315" s="239">
        <v>30</v>
      </c>
      <c r="D315" s="133"/>
      <c r="G315" s="133"/>
      <c r="H315" s="133"/>
      <c r="I315" s="133"/>
      <c r="J315" s="133"/>
    </row>
    <row r="316" spans="1:10" ht="22.5" customHeight="1">
      <c r="A316" s="140" t="s">
        <v>352</v>
      </c>
      <c r="B316" s="284" t="s">
        <v>351</v>
      </c>
      <c r="C316" s="239">
        <v>1739</v>
      </c>
      <c r="D316" s="133"/>
      <c r="G316" s="133"/>
      <c r="H316" s="133"/>
      <c r="I316" s="133"/>
      <c r="J316" s="133"/>
    </row>
    <row r="317" spans="1:10" ht="22.5" customHeight="1">
      <c r="A317" s="236" t="s">
        <v>350</v>
      </c>
      <c r="B317" s="279" t="s">
        <v>349</v>
      </c>
      <c r="C317" s="242">
        <v>965</v>
      </c>
      <c r="D317" s="133"/>
      <c r="G317" s="133"/>
      <c r="H317" s="133"/>
      <c r="I317" s="133"/>
      <c r="J317" s="133"/>
    </row>
    <row r="318" spans="1:10" ht="22.5" customHeight="1">
      <c r="A318" s="140" t="s">
        <v>348</v>
      </c>
      <c r="B318" s="284" t="s">
        <v>347</v>
      </c>
      <c r="C318" s="239">
        <v>965</v>
      </c>
      <c r="D318" s="133"/>
      <c r="G318" s="133"/>
      <c r="H318" s="133"/>
      <c r="I318" s="133"/>
      <c r="J318" s="133"/>
    </row>
    <row r="319" spans="1:10" ht="22.5" customHeight="1">
      <c r="A319" s="236" t="s">
        <v>346</v>
      </c>
      <c r="B319" s="279" t="s">
        <v>345</v>
      </c>
      <c r="C319" s="242">
        <v>5808</v>
      </c>
      <c r="D319" s="133"/>
      <c r="G319" s="133"/>
      <c r="H319" s="133"/>
      <c r="I319" s="133"/>
      <c r="J319" s="133"/>
    </row>
    <row r="320" spans="1:10" ht="22.5" customHeight="1">
      <c r="A320" s="140" t="s">
        <v>775</v>
      </c>
      <c r="B320" s="284" t="s">
        <v>344</v>
      </c>
      <c r="C320" s="291">
        <v>4064</v>
      </c>
      <c r="D320" s="133"/>
      <c r="G320" s="133"/>
      <c r="H320" s="133"/>
      <c r="I320" s="133"/>
      <c r="J320" s="133"/>
    </row>
    <row r="321" spans="1:10" ht="22.5" customHeight="1">
      <c r="A321" s="140" t="s">
        <v>924</v>
      </c>
      <c r="B321" s="284" t="s">
        <v>925</v>
      </c>
      <c r="C321" s="291">
        <v>9</v>
      </c>
      <c r="D321" s="133"/>
      <c r="G321" s="133"/>
      <c r="H321" s="133"/>
      <c r="I321" s="133"/>
      <c r="J321" s="133"/>
    </row>
    <row r="322" spans="1:10" ht="22.5" customHeight="1">
      <c r="A322" s="140" t="s">
        <v>776</v>
      </c>
      <c r="B322" s="272" t="s">
        <v>774</v>
      </c>
      <c r="C322" s="291">
        <v>1735</v>
      </c>
      <c r="D322" s="133"/>
      <c r="G322" s="133"/>
      <c r="H322" s="133"/>
      <c r="I322" s="133"/>
      <c r="J322" s="133"/>
    </row>
    <row r="323" spans="1:10" ht="22.5" customHeight="1">
      <c r="A323" s="236" t="s">
        <v>343</v>
      </c>
      <c r="B323" s="279" t="s">
        <v>342</v>
      </c>
      <c r="C323" s="292">
        <v>1854</v>
      </c>
      <c r="D323" s="133"/>
      <c r="G323" s="133"/>
      <c r="H323" s="133"/>
      <c r="I323" s="133"/>
      <c r="J323" s="133"/>
    </row>
    <row r="324" spans="1:10" ht="22.5" customHeight="1">
      <c r="A324" s="140" t="s">
        <v>341</v>
      </c>
      <c r="B324" s="284" t="s">
        <v>340</v>
      </c>
      <c r="C324" s="291">
        <v>1847</v>
      </c>
      <c r="D324" s="133"/>
      <c r="G324" s="133"/>
      <c r="H324" s="133"/>
      <c r="I324" s="133"/>
      <c r="J324" s="133"/>
    </row>
    <row r="325" spans="1:10" ht="22.5" customHeight="1">
      <c r="A325" s="140" t="s">
        <v>339</v>
      </c>
      <c r="B325" s="284" t="s">
        <v>338</v>
      </c>
      <c r="C325" s="291">
        <v>4</v>
      </c>
      <c r="D325" s="133"/>
      <c r="G325" s="133"/>
      <c r="H325" s="133"/>
      <c r="I325" s="133"/>
      <c r="J325" s="133"/>
    </row>
    <row r="326" spans="1:10" ht="22.5" customHeight="1">
      <c r="A326" s="140" t="s">
        <v>927</v>
      </c>
      <c r="B326" s="284" t="s">
        <v>931</v>
      </c>
      <c r="C326" s="291">
        <v>3</v>
      </c>
      <c r="D326" s="133"/>
      <c r="G326" s="133"/>
      <c r="H326" s="133"/>
      <c r="I326" s="133"/>
      <c r="J326" s="133"/>
    </row>
    <row r="327" spans="1:10" ht="22.5" customHeight="1">
      <c r="A327" s="316" t="s">
        <v>928</v>
      </c>
      <c r="B327" s="319" t="s">
        <v>930</v>
      </c>
      <c r="C327" s="320">
        <v>430</v>
      </c>
      <c r="D327" s="133"/>
      <c r="G327" s="133"/>
      <c r="H327" s="133"/>
      <c r="I327" s="133"/>
      <c r="J327" s="133"/>
    </row>
    <row r="328" spans="1:10" ht="22.5" customHeight="1">
      <c r="A328" s="140" t="s">
        <v>929</v>
      </c>
      <c r="B328" s="284" t="s">
        <v>932</v>
      </c>
      <c r="C328" s="291">
        <v>430</v>
      </c>
      <c r="D328" s="133"/>
      <c r="G328" s="133"/>
      <c r="H328" s="133"/>
      <c r="I328" s="133"/>
      <c r="J328" s="133"/>
    </row>
    <row r="329" spans="1:10" ht="22.5" customHeight="1">
      <c r="A329" s="237" t="s">
        <v>337</v>
      </c>
      <c r="B329" s="274" t="s">
        <v>336</v>
      </c>
      <c r="C329" s="243">
        <v>3254</v>
      </c>
      <c r="D329" s="133"/>
      <c r="G329" s="133"/>
      <c r="H329" s="133"/>
      <c r="I329" s="133"/>
      <c r="J329" s="133"/>
    </row>
    <row r="330" spans="1:10" ht="22.5" customHeight="1">
      <c r="A330" s="236" t="s">
        <v>335</v>
      </c>
      <c r="B330" s="279" t="s">
        <v>334</v>
      </c>
      <c r="C330" s="242">
        <v>3251</v>
      </c>
      <c r="D330" s="133"/>
      <c r="G330" s="133"/>
      <c r="H330" s="133"/>
      <c r="I330" s="133"/>
      <c r="J330" s="133"/>
    </row>
    <row r="331" spans="1:10" ht="22.5" customHeight="1">
      <c r="A331" s="140" t="s">
        <v>333</v>
      </c>
      <c r="B331" s="284" t="s">
        <v>313</v>
      </c>
      <c r="C331" s="239">
        <v>144</v>
      </c>
      <c r="D331" s="133"/>
      <c r="G331" s="133"/>
      <c r="H331" s="133"/>
      <c r="I331" s="133"/>
      <c r="J331" s="133"/>
    </row>
    <row r="332" spans="1:10" ht="22.5" customHeight="1">
      <c r="A332" s="140" t="s">
        <v>777</v>
      </c>
      <c r="B332" s="272" t="s">
        <v>375</v>
      </c>
      <c r="C332" s="239">
        <v>166</v>
      </c>
      <c r="D332" s="133"/>
      <c r="G332" s="133"/>
      <c r="H332" s="133"/>
      <c r="I332" s="133"/>
      <c r="J332" s="133"/>
    </row>
    <row r="333" spans="1:10" ht="22.5" customHeight="1">
      <c r="A333" s="140" t="s">
        <v>332</v>
      </c>
      <c r="B333" s="284" t="s">
        <v>331</v>
      </c>
      <c r="C333" s="239">
        <v>8</v>
      </c>
      <c r="D333" s="133"/>
      <c r="G333" s="133"/>
      <c r="H333" s="133"/>
      <c r="I333" s="133"/>
      <c r="J333" s="133"/>
    </row>
    <row r="334" spans="1:10" ht="22.5" customHeight="1">
      <c r="A334" s="140" t="s">
        <v>330</v>
      </c>
      <c r="B334" s="284" t="s">
        <v>329</v>
      </c>
      <c r="C334" s="239">
        <v>344</v>
      </c>
      <c r="D334" s="133"/>
      <c r="G334" s="133"/>
      <c r="H334" s="133"/>
      <c r="I334" s="133"/>
      <c r="J334" s="133"/>
    </row>
    <row r="335" spans="1:10" ht="22.5" customHeight="1">
      <c r="A335" s="140" t="s">
        <v>933</v>
      </c>
      <c r="B335" s="284" t="s">
        <v>934</v>
      </c>
      <c r="C335" s="239">
        <v>70</v>
      </c>
      <c r="D335" s="133"/>
      <c r="G335" s="133"/>
      <c r="H335" s="133"/>
      <c r="I335" s="133"/>
      <c r="J335" s="133"/>
    </row>
    <row r="336" spans="1:10" ht="22.5" customHeight="1">
      <c r="A336" s="140" t="s">
        <v>328</v>
      </c>
      <c r="B336" s="284" t="s">
        <v>327</v>
      </c>
      <c r="C336" s="239">
        <v>2519</v>
      </c>
      <c r="D336" s="133"/>
      <c r="G336" s="133"/>
      <c r="H336" s="133"/>
      <c r="I336" s="133"/>
      <c r="J336" s="133"/>
    </row>
    <row r="337" spans="1:10" ht="22.5" customHeight="1">
      <c r="A337" s="316" t="s">
        <v>937</v>
      </c>
      <c r="B337" s="321" t="s">
        <v>935</v>
      </c>
      <c r="C337" s="317">
        <v>3</v>
      </c>
      <c r="D337" s="133"/>
      <c r="G337" s="133"/>
      <c r="H337" s="133"/>
      <c r="I337" s="133"/>
      <c r="J337" s="133"/>
    </row>
    <row r="338" spans="1:10" ht="22.5" customHeight="1">
      <c r="A338" s="140" t="s">
        <v>938</v>
      </c>
      <c r="B338" s="272" t="s">
        <v>936</v>
      </c>
      <c r="C338" s="239">
        <v>3</v>
      </c>
      <c r="D338" s="133"/>
      <c r="G338" s="133"/>
      <c r="H338" s="133"/>
      <c r="I338" s="133"/>
      <c r="J338" s="133"/>
    </row>
    <row r="339" spans="1:10" ht="22.5" customHeight="1">
      <c r="A339" s="237" t="s">
        <v>326</v>
      </c>
      <c r="B339" s="274" t="s">
        <v>325</v>
      </c>
      <c r="C339" s="243">
        <v>222</v>
      </c>
      <c r="D339" s="133"/>
      <c r="G339" s="133"/>
      <c r="H339" s="133"/>
      <c r="I339" s="133"/>
      <c r="J339" s="133"/>
    </row>
    <row r="340" spans="1:10" ht="22.5" customHeight="1">
      <c r="A340" s="316" t="s">
        <v>939</v>
      </c>
      <c r="B340" s="321" t="s">
        <v>979</v>
      </c>
      <c r="C340" s="322">
        <v>222</v>
      </c>
      <c r="D340" s="133"/>
      <c r="G340" s="133"/>
      <c r="H340" s="133"/>
      <c r="I340" s="133"/>
      <c r="J340" s="133"/>
    </row>
    <row r="341" spans="1:10" ht="22.5" customHeight="1">
      <c r="A341" s="304" t="s">
        <v>940</v>
      </c>
      <c r="B341" s="323" t="s">
        <v>967</v>
      </c>
      <c r="C341" s="306">
        <v>61</v>
      </c>
      <c r="D341" s="133"/>
      <c r="G341" s="133"/>
      <c r="H341" s="133"/>
      <c r="I341" s="133"/>
      <c r="J341" s="133"/>
    </row>
    <row r="342" spans="1:10" ht="22.5" customHeight="1">
      <c r="A342" s="304" t="s">
        <v>941</v>
      </c>
      <c r="B342" s="323" t="s">
        <v>980</v>
      </c>
      <c r="C342" s="306">
        <v>161</v>
      </c>
      <c r="D342" s="133"/>
      <c r="G342" s="133"/>
      <c r="H342" s="133"/>
      <c r="I342" s="133"/>
      <c r="J342" s="133"/>
    </row>
    <row r="343" spans="1:10" ht="22.5" customHeight="1">
      <c r="A343" s="237" t="s">
        <v>324</v>
      </c>
      <c r="B343" s="274" t="s">
        <v>323</v>
      </c>
      <c r="C343" s="243">
        <v>3103</v>
      </c>
      <c r="D343" s="133"/>
      <c r="G343" s="133"/>
      <c r="H343" s="133"/>
      <c r="I343" s="133"/>
      <c r="J343" s="133"/>
    </row>
    <row r="344" spans="1:10" ht="22.5" customHeight="1">
      <c r="A344" s="316" t="s">
        <v>779</v>
      </c>
      <c r="B344" s="321" t="s">
        <v>981</v>
      </c>
      <c r="C344" s="322">
        <v>2848</v>
      </c>
      <c r="D344" s="133"/>
      <c r="G344" s="133"/>
      <c r="H344" s="133"/>
      <c r="I344" s="133"/>
      <c r="J344" s="133"/>
    </row>
    <row r="345" spans="1:10" ht="22.5" customHeight="1">
      <c r="A345" s="237" t="s">
        <v>942</v>
      </c>
      <c r="B345" s="272" t="s">
        <v>845</v>
      </c>
      <c r="C345" s="243">
        <v>266</v>
      </c>
      <c r="D345" s="133"/>
      <c r="G345" s="133"/>
      <c r="H345" s="133"/>
      <c r="I345" s="133"/>
      <c r="J345" s="133"/>
    </row>
    <row r="346" spans="1:10" ht="22.5" customHeight="1">
      <c r="A346" s="237" t="s">
        <v>780</v>
      </c>
      <c r="B346" s="272" t="s">
        <v>778</v>
      </c>
      <c r="C346" s="243">
        <v>2582</v>
      </c>
      <c r="D346" s="133"/>
      <c r="G346" s="133"/>
      <c r="H346" s="133"/>
      <c r="I346" s="133"/>
      <c r="J346" s="133"/>
    </row>
    <row r="347" spans="1:10" ht="22.5" customHeight="1">
      <c r="A347" s="236" t="s">
        <v>322</v>
      </c>
      <c r="B347" s="279" t="s">
        <v>321</v>
      </c>
      <c r="C347" s="240">
        <v>255</v>
      </c>
      <c r="D347" s="133"/>
      <c r="G347" s="133"/>
      <c r="H347" s="133"/>
      <c r="I347" s="133"/>
      <c r="J347" s="133"/>
    </row>
    <row r="348" spans="1:10" ht="22.5" customHeight="1">
      <c r="A348" s="140" t="s">
        <v>320</v>
      </c>
      <c r="B348" s="284" t="s">
        <v>319</v>
      </c>
      <c r="C348" s="239">
        <v>255</v>
      </c>
      <c r="D348" s="133"/>
      <c r="G348" s="133"/>
      <c r="H348" s="133"/>
      <c r="I348" s="133"/>
      <c r="J348" s="133"/>
    </row>
    <row r="349" spans="1:10" ht="22.5" customHeight="1">
      <c r="A349" s="237" t="s">
        <v>318</v>
      </c>
      <c r="B349" s="274" t="s">
        <v>317</v>
      </c>
      <c r="C349" s="243">
        <v>16747</v>
      </c>
      <c r="D349" s="133"/>
      <c r="G349" s="133"/>
      <c r="H349" s="133"/>
      <c r="I349" s="133"/>
      <c r="J349" s="133"/>
    </row>
    <row r="350" spans="1:10" ht="22.5" customHeight="1">
      <c r="A350" s="236" t="s">
        <v>316</v>
      </c>
      <c r="B350" s="279" t="s">
        <v>315</v>
      </c>
      <c r="C350" s="242">
        <v>16717</v>
      </c>
      <c r="D350" s="133"/>
      <c r="G350" s="133"/>
      <c r="H350" s="133"/>
      <c r="I350" s="133"/>
      <c r="J350" s="133"/>
    </row>
    <row r="351" spans="1:10" ht="22.5" customHeight="1">
      <c r="A351" s="140" t="s">
        <v>314</v>
      </c>
      <c r="B351" s="284" t="s">
        <v>313</v>
      </c>
      <c r="C351" s="239">
        <v>249</v>
      </c>
      <c r="D351" s="133"/>
      <c r="G351" s="133"/>
      <c r="H351" s="133"/>
      <c r="I351" s="133"/>
      <c r="J351" s="133"/>
    </row>
    <row r="352" spans="1:10" ht="22.5" customHeight="1">
      <c r="A352" s="140" t="s">
        <v>943</v>
      </c>
      <c r="B352" s="284" t="s">
        <v>816</v>
      </c>
      <c r="C352" s="239">
        <v>3</v>
      </c>
      <c r="D352" s="133"/>
      <c r="G352" s="133"/>
      <c r="H352" s="133"/>
      <c r="I352" s="133"/>
      <c r="J352" s="133"/>
    </row>
    <row r="353" spans="1:10" ht="22.5" customHeight="1">
      <c r="A353" s="140" t="s">
        <v>782</v>
      </c>
      <c r="B353" s="284" t="s">
        <v>312</v>
      </c>
      <c r="C353" s="239">
        <v>123</v>
      </c>
      <c r="D353" s="133"/>
      <c r="G353" s="133"/>
      <c r="H353" s="133"/>
      <c r="I353" s="133"/>
      <c r="J353" s="133"/>
    </row>
    <row r="354" spans="1:10" ht="22.5" customHeight="1">
      <c r="A354" s="140" t="s">
        <v>944</v>
      </c>
      <c r="B354" s="284" t="s">
        <v>946</v>
      </c>
      <c r="C354" s="239">
        <v>1000</v>
      </c>
      <c r="D354" s="133"/>
      <c r="G354" s="133"/>
      <c r="H354" s="133"/>
      <c r="I354" s="133"/>
      <c r="J354" s="133"/>
    </row>
    <row r="355" spans="1:10" ht="22.5" customHeight="1">
      <c r="A355" s="140" t="s">
        <v>945</v>
      </c>
      <c r="B355" s="272" t="s">
        <v>947</v>
      </c>
      <c r="C355" s="239">
        <v>11493</v>
      </c>
      <c r="D355" s="133"/>
      <c r="G355" s="133"/>
      <c r="H355" s="133"/>
      <c r="I355" s="133"/>
      <c r="J355" s="133"/>
    </row>
    <row r="356" spans="1:10" ht="22.5" customHeight="1">
      <c r="A356" s="140" t="s">
        <v>783</v>
      </c>
      <c r="B356" s="272" t="s">
        <v>781</v>
      </c>
      <c r="C356" s="239">
        <v>1745</v>
      </c>
      <c r="D356" s="133"/>
      <c r="G356" s="133"/>
      <c r="H356" s="133"/>
      <c r="I356" s="133"/>
      <c r="J356" s="133"/>
    </row>
    <row r="357" spans="1:10" ht="22.5" customHeight="1">
      <c r="A357" s="140" t="s">
        <v>784</v>
      </c>
      <c r="B357" s="272" t="s">
        <v>373</v>
      </c>
      <c r="C357" s="239">
        <v>1615</v>
      </c>
      <c r="D357" s="133"/>
      <c r="G357" s="133"/>
      <c r="H357" s="133"/>
      <c r="I357" s="133"/>
      <c r="J357" s="133"/>
    </row>
    <row r="358" spans="1:10" ht="22.5" customHeight="1">
      <c r="A358" s="140" t="s">
        <v>311</v>
      </c>
      <c r="B358" s="284" t="s">
        <v>310</v>
      </c>
      <c r="C358" s="239">
        <v>489</v>
      </c>
      <c r="D358" s="133"/>
      <c r="G358" s="133"/>
      <c r="H358" s="133"/>
      <c r="I358" s="133"/>
      <c r="J358" s="133"/>
    </row>
    <row r="359" spans="1:10" ht="22.5" customHeight="1">
      <c r="A359" s="236" t="s">
        <v>309</v>
      </c>
      <c r="B359" s="279" t="s">
        <v>308</v>
      </c>
      <c r="C359" s="242">
        <v>30</v>
      </c>
      <c r="D359" s="133"/>
      <c r="G359" s="133"/>
      <c r="H359" s="133"/>
      <c r="I359" s="133"/>
      <c r="J359" s="133"/>
    </row>
    <row r="360" spans="1:10" ht="22.5" customHeight="1">
      <c r="A360" s="140" t="s">
        <v>948</v>
      </c>
      <c r="B360" s="272" t="s">
        <v>845</v>
      </c>
      <c r="C360" s="241">
        <v>6</v>
      </c>
      <c r="D360" s="133"/>
      <c r="G360" s="133"/>
      <c r="H360" s="133"/>
      <c r="I360" s="133"/>
      <c r="J360" s="133"/>
    </row>
    <row r="361" spans="1:10" ht="22.5" customHeight="1">
      <c r="A361" s="140" t="s">
        <v>307</v>
      </c>
      <c r="B361" s="284" t="s">
        <v>306</v>
      </c>
      <c r="C361" s="239">
        <v>24</v>
      </c>
      <c r="D361" s="133"/>
      <c r="G361" s="133"/>
      <c r="H361" s="133"/>
      <c r="I361" s="133"/>
      <c r="J361" s="133"/>
    </row>
    <row r="362" spans="1:10" ht="22.5" customHeight="1">
      <c r="A362" s="237" t="s">
        <v>305</v>
      </c>
      <c r="B362" s="274" t="s">
        <v>304</v>
      </c>
      <c r="C362" s="290">
        <v>8529</v>
      </c>
      <c r="D362" s="133"/>
      <c r="G362" s="133"/>
      <c r="H362" s="133"/>
      <c r="I362" s="133"/>
      <c r="J362" s="133"/>
    </row>
    <row r="363" spans="1:10" ht="22.5" customHeight="1">
      <c r="A363" s="236" t="s">
        <v>303</v>
      </c>
      <c r="B363" s="279" t="s">
        <v>302</v>
      </c>
      <c r="C363" s="242">
        <v>2714</v>
      </c>
      <c r="D363" s="133"/>
      <c r="G363" s="133"/>
      <c r="H363" s="133"/>
      <c r="I363" s="133"/>
      <c r="J363" s="133"/>
    </row>
    <row r="364" spans="1:10" ht="22.5" customHeight="1">
      <c r="A364" s="304" t="s">
        <v>786</v>
      </c>
      <c r="B364" s="323" t="s">
        <v>785</v>
      </c>
      <c r="C364" s="306">
        <v>21</v>
      </c>
      <c r="D364" s="133"/>
      <c r="G364" s="133"/>
      <c r="H364" s="133"/>
      <c r="I364" s="133"/>
      <c r="J364" s="133"/>
    </row>
    <row r="365" spans="1:10" ht="22.5" customHeight="1">
      <c r="A365" s="140" t="s">
        <v>301</v>
      </c>
      <c r="B365" s="284" t="s">
        <v>300</v>
      </c>
      <c r="C365" s="241">
        <v>978</v>
      </c>
      <c r="D365" s="133"/>
      <c r="G365" s="133"/>
      <c r="H365" s="133"/>
      <c r="I365" s="133"/>
      <c r="J365" s="133"/>
    </row>
    <row r="366" spans="1:10" ht="22.5" customHeight="1">
      <c r="A366" s="140" t="s">
        <v>950</v>
      </c>
      <c r="B366" s="272" t="s">
        <v>949</v>
      </c>
      <c r="C366" s="239">
        <v>1715</v>
      </c>
      <c r="D366" s="133"/>
      <c r="G366" s="133"/>
      <c r="H366" s="133"/>
      <c r="I366" s="133"/>
      <c r="J366" s="133"/>
    </row>
    <row r="367" spans="1:10" ht="22.5" customHeight="1">
      <c r="A367" s="236" t="s">
        <v>299</v>
      </c>
      <c r="B367" s="279" t="s">
        <v>298</v>
      </c>
      <c r="C367" s="240">
        <v>5815</v>
      </c>
      <c r="D367" s="133"/>
      <c r="G367" s="133"/>
      <c r="H367" s="133"/>
      <c r="I367" s="133"/>
      <c r="J367" s="133"/>
    </row>
    <row r="368" spans="1:10" ht="22.5" customHeight="1">
      <c r="A368" s="140" t="s">
        <v>297</v>
      </c>
      <c r="B368" s="284" t="s">
        <v>296</v>
      </c>
      <c r="C368" s="239">
        <v>5815</v>
      </c>
      <c r="D368" s="133"/>
      <c r="G368" s="133"/>
      <c r="H368" s="133"/>
      <c r="I368" s="133"/>
      <c r="J368" s="133"/>
    </row>
    <row r="369" spans="1:10" ht="22.5" customHeight="1">
      <c r="A369" s="237" t="s">
        <v>295</v>
      </c>
      <c r="B369" s="274" t="s">
        <v>294</v>
      </c>
      <c r="C369" s="243">
        <v>24</v>
      </c>
      <c r="D369" s="133"/>
      <c r="G369" s="133"/>
      <c r="H369" s="133"/>
      <c r="I369" s="133"/>
      <c r="J369" s="133"/>
    </row>
    <row r="370" spans="1:10" ht="22.5" customHeight="1">
      <c r="A370" s="238" t="s">
        <v>293</v>
      </c>
      <c r="B370" s="279" t="s">
        <v>292</v>
      </c>
      <c r="C370" s="242">
        <v>24</v>
      </c>
      <c r="D370" s="133"/>
      <c r="G370" s="133"/>
      <c r="H370" s="133"/>
      <c r="I370" s="133"/>
      <c r="J370" s="133"/>
    </row>
    <row r="371" spans="1:10" ht="22.5" customHeight="1">
      <c r="A371" s="238" t="s">
        <v>291</v>
      </c>
      <c r="B371" s="285" t="s">
        <v>828</v>
      </c>
      <c r="C371" s="241">
        <v>24</v>
      </c>
      <c r="D371" s="133"/>
      <c r="G371" s="133"/>
      <c r="H371" s="133"/>
      <c r="I371" s="133"/>
      <c r="J371" s="133"/>
    </row>
    <row r="372" spans="1:10" ht="22.5" customHeight="1">
      <c r="A372" s="237" t="s">
        <v>290</v>
      </c>
      <c r="B372" s="274" t="s">
        <v>289</v>
      </c>
      <c r="C372" s="294">
        <v>2288</v>
      </c>
      <c r="D372" s="133"/>
      <c r="G372" s="133"/>
      <c r="H372" s="133"/>
      <c r="I372" s="133"/>
      <c r="J372" s="133"/>
    </row>
    <row r="373" spans="1:10" ht="22.5" customHeight="1">
      <c r="A373" s="236" t="s">
        <v>288</v>
      </c>
      <c r="B373" s="279" t="s">
        <v>287</v>
      </c>
      <c r="C373" s="295">
        <v>816</v>
      </c>
      <c r="D373" s="133"/>
      <c r="G373" s="133"/>
      <c r="H373" s="133"/>
      <c r="I373" s="133"/>
      <c r="J373" s="133"/>
    </row>
    <row r="374" spans="1:10" ht="22.5" customHeight="1">
      <c r="A374" s="140" t="s">
        <v>286</v>
      </c>
      <c r="B374" s="284" t="s">
        <v>285</v>
      </c>
      <c r="C374" s="296">
        <v>209</v>
      </c>
      <c r="D374" s="133"/>
      <c r="G374" s="133"/>
      <c r="H374" s="133"/>
      <c r="I374" s="133"/>
      <c r="J374" s="133"/>
    </row>
    <row r="375" spans="1:10" ht="22.5" customHeight="1">
      <c r="A375" s="140" t="s">
        <v>951</v>
      </c>
      <c r="B375" s="284" t="s">
        <v>841</v>
      </c>
      <c r="C375" s="296">
        <v>603</v>
      </c>
      <c r="D375" s="133"/>
      <c r="G375" s="133"/>
      <c r="H375" s="133"/>
      <c r="I375" s="133"/>
      <c r="J375" s="133"/>
    </row>
    <row r="376" spans="1:10" ht="22.5" customHeight="1">
      <c r="A376" s="140" t="s">
        <v>284</v>
      </c>
      <c r="B376" s="284" t="s">
        <v>283</v>
      </c>
      <c r="C376" s="296">
        <v>4</v>
      </c>
      <c r="D376" s="133"/>
      <c r="G376" s="133"/>
      <c r="H376" s="133"/>
      <c r="I376" s="133"/>
      <c r="J376" s="133"/>
    </row>
    <row r="377" spans="1:10" ht="22.5" customHeight="1">
      <c r="A377" s="236" t="s">
        <v>282</v>
      </c>
      <c r="B377" s="279" t="s">
        <v>281</v>
      </c>
      <c r="C377" s="295">
        <v>1011</v>
      </c>
      <c r="D377" s="133"/>
      <c r="G377" s="133"/>
      <c r="H377" s="133"/>
      <c r="I377" s="133"/>
      <c r="J377" s="133"/>
    </row>
    <row r="378" spans="1:3" s="312" customFormat="1" ht="22.5" customHeight="1">
      <c r="A378" s="304" t="s">
        <v>952</v>
      </c>
      <c r="B378" s="310" t="s">
        <v>816</v>
      </c>
      <c r="C378" s="315">
        <v>256</v>
      </c>
    </row>
    <row r="379" spans="1:10" ht="22.5" customHeight="1">
      <c r="A379" s="140" t="s">
        <v>280</v>
      </c>
      <c r="B379" s="284" t="s">
        <v>279</v>
      </c>
      <c r="C379" s="296">
        <v>755</v>
      </c>
      <c r="D379" s="133"/>
      <c r="G379" s="133"/>
      <c r="H379" s="133"/>
      <c r="I379" s="133"/>
      <c r="J379" s="133"/>
    </row>
    <row r="380" spans="1:10" ht="22.5" customHeight="1">
      <c r="A380" s="316" t="s">
        <v>953</v>
      </c>
      <c r="B380" s="319" t="s">
        <v>954</v>
      </c>
      <c r="C380" s="324">
        <v>205</v>
      </c>
      <c r="D380" s="133"/>
      <c r="G380" s="133"/>
      <c r="H380" s="133"/>
      <c r="I380" s="133"/>
      <c r="J380" s="133"/>
    </row>
    <row r="381" spans="1:10" ht="22.5" customHeight="1">
      <c r="A381" s="140" t="s">
        <v>956</v>
      </c>
      <c r="B381" s="284" t="s">
        <v>955</v>
      </c>
      <c r="C381" s="296">
        <v>205</v>
      </c>
      <c r="D381" s="133"/>
      <c r="G381" s="133"/>
      <c r="H381" s="133"/>
      <c r="I381" s="133"/>
      <c r="J381" s="133"/>
    </row>
    <row r="382" spans="1:10" ht="22.5" customHeight="1">
      <c r="A382" s="316" t="s">
        <v>957</v>
      </c>
      <c r="B382" s="319" t="s">
        <v>959</v>
      </c>
      <c r="C382" s="324">
        <v>96</v>
      </c>
      <c r="D382" s="133"/>
      <c r="G382" s="133"/>
      <c r="H382" s="133"/>
      <c r="I382" s="133"/>
      <c r="J382" s="133"/>
    </row>
    <row r="383" spans="1:10" ht="22.5" customHeight="1">
      <c r="A383" s="140" t="s">
        <v>958</v>
      </c>
      <c r="B383" s="284" t="s">
        <v>960</v>
      </c>
      <c r="C383" s="296">
        <v>96</v>
      </c>
      <c r="D383" s="133"/>
      <c r="G383" s="133"/>
      <c r="H383" s="133"/>
      <c r="I383" s="133"/>
      <c r="J383" s="133"/>
    </row>
    <row r="384" spans="1:10" ht="22.5" customHeight="1">
      <c r="A384" s="236" t="s">
        <v>278</v>
      </c>
      <c r="B384" s="279" t="s">
        <v>277</v>
      </c>
      <c r="C384" s="295">
        <v>160</v>
      </c>
      <c r="D384" s="133"/>
      <c r="G384" s="133"/>
      <c r="H384" s="133"/>
      <c r="I384" s="133"/>
      <c r="J384" s="133"/>
    </row>
    <row r="385" spans="1:10" ht="22.5" customHeight="1">
      <c r="A385" s="140" t="s">
        <v>962</v>
      </c>
      <c r="B385" s="284" t="s">
        <v>829</v>
      </c>
      <c r="C385" s="296">
        <v>53</v>
      </c>
      <c r="D385" s="133"/>
      <c r="G385" s="133"/>
      <c r="H385" s="133"/>
      <c r="I385" s="133"/>
      <c r="J385" s="133"/>
    </row>
    <row r="386" spans="1:10" ht="22.5" customHeight="1">
      <c r="A386" s="140" t="s">
        <v>961</v>
      </c>
      <c r="B386" s="310" t="s">
        <v>830</v>
      </c>
      <c r="C386" s="296">
        <v>107</v>
      </c>
      <c r="D386" s="133"/>
      <c r="G386" s="133"/>
      <c r="H386" s="133"/>
      <c r="I386" s="133"/>
      <c r="J386" s="133"/>
    </row>
    <row r="387" spans="1:10" ht="22.5" customHeight="1">
      <c r="A387" s="140" t="s">
        <v>790</v>
      </c>
      <c r="B387" s="272" t="s">
        <v>787</v>
      </c>
      <c r="C387" s="296">
        <v>3172</v>
      </c>
      <c r="D387" s="133"/>
      <c r="G387" s="133"/>
      <c r="H387" s="133"/>
      <c r="I387" s="133"/>
      <c r="J387" s="133"/>
    </row>
    <row r="388" spans="1:10" ht="22.5" customHeight="1">
      <c r="A388" s="140" t="s">
        <v>791</v>
      </c>
      <c r="B388" s="272" t="s">
        <v>788</v>
      </c>
      <c r="C388" s="296">
        <v>3172</v>
      </c>
      <c r="D388" s="133"/>
      <c r="G388" s="133"/>
      <c r="H388" s="133"/>
      <c r="I388" s="133"/>
      <c r="J388" s="133"/>
    </row>
    <row r="389" spans="1:10" ht="22.5" customHeight="1">
      <c r="A389" s="140" t="s">
        <v>792</v>
      </c>
      <c r="B389" s="272" t="s">
        <v>789</v>
      </c>
      <c r="C389" s="296">
        <v>3172</v>
      </c>
      <c r="D389" s="133"/>
      <c r="G389" s="133"/>
      <c r="H389" s="133"/>
      <c r="I389" s="133"/>
      <c r="J389" s="133"/>
    </row>
    <row r="390" spans="1:10" ht="22.5" customHeight="1">
      <c r="A390" s="237" t="s">
        <v>276</v>
      </c>
      <c r="B390" s="274" t="s">
        <v>275</v>
      </c>
      <c r="C390" s="294">
        <v>17301</v>
      </c>
      <c r="D390" s="133"/>
      <c r="G390" s="133"/>
      <c r="H390" s="133"/>
      <c r="I390" s="133"/>
      <c r="J390" s="133"/>
    </row>
    <row r="391" spans="1:10" ht="22.5" customHeight="1">
      <c r="A391" s="236" t="s">
        <v>963</v>
      </c>
      <c r="B391" s="279" t="s">
        <v>831</v>
      </c>
      <c r="C391" s="295">
        <v>17236</v>
      </c>
      <c r="D391" s="133"/>
      <c r="G391" s="133"/>
      <c r="H391" s="133"/>
      <c r="I391" s="133"/>
      <c r="J391" s="133"/>
    </row>
    <row r="392" spans="1:10" ht="22.5" customHeight="1">
      <c r="A392" s="236" t="s">
        <v>964</v>
      </c>
      <c r="B392" s="279" t="s">
        <v>274</v>
      </c>
      <c r="C392" s="295">
        <v>65</v>
      </c>
      <c r="D392" s="133"/>
      <c r="G392" s="133"/>
      <c r="H392" s="133"/>
      <c r="I392" s="133"/>
      <c r="J392" s="133"/>
    </row>
    <row r="393" spans="1:10" ht="22.5" customHeight="1">
      <c r="A393" s="140"/>
      <c r="B393" s="288" t="s">
        <v>273</v>
      </c>
      <c r="C393" s="297">
        <f>C5+C93+C97+C114+C139+C146+C164+C229+C263+C275+C289+C329+C339+C343+C349+C362+C369+C372+C390+C387</f>
        <v>280775</v>
      </c>
      <c r="D393" s="133"/>
      <c r="G393" s="133"/>
      <c r="H393" s="133"/>
      <c r="I393" s="133"/>
      <c r="J393" s="133"/>
    </row>
  </sheetData>
  <sheetProtection/>
  <mergeCells count="1">
    <mergeCell ref="A2:C2"/>
  </mergeCells>
  <printOptions horizontalCentered="1"/>
  <pageMargins left="0.75" right="0.75" top="0.98" bottom="0.98" header="0.51" footer="0.51"/>
  <pageSetup horizontalDpi="600" verticalDpi="600" orientation="portrait" paperSize="9" scale="95"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A1:H22"/>
  <sheetViews>
    <sheetView zoomScalePageLayoutView="0" workbookViewId="0" topLeftCell="A1">
      <selection activeCell="E20" sqref="E20"/>
    </sheetView>
  </sheetViews>
  <sheetFormatPr defaultColWidth="9.140625" defaultRowHeight="15"/>
  <cols>
    <col min="1" max="1" width="19.421875" style="57" customWidth="1"/>
    <col min="2" max="2" width="31.421875" style="57" customWidth="1"/>
    <col min="3" max="3" width="17.28125" style="59" customWidth="1"/>
    <col min="4" max="16384" width="9.00390625" style="57" customWidth="1"/>
  </cols>
  <sheetData>
    <row r="1" ht="21" customHeight="1">
      <c r="A1" s="60" t="s">
        <v>84</v>
      </c>
    </row>
    <row r="2" spans="1:3" ht="24.75" customHeight="1">
      <c r="A2" s="402" t="s">
        <v>74</v>
      </c>
      <c r="B2" s="403"/>
      <c r="C2" s="403"/>
    </row>
    <row r="3" s="60" customFormat="1" ht="24" customHeight="1">
      <c r="C3" s="58" t="s">
        <v>34</v>
      </c>
    </row>
    <row r="4" spans="1:3" ht="15.75">
      <c r="A4" s="209" t="s">
        <v>215</v>
      </c>
      <c r="B4" s="209" t="s">
        <v>216</v>
      </c>
      <c r="C4" s="210" t="s">
        <v>35</v>
      </c>
    </row>
    <row r="5" spans="1:3" ht="15.75">
      <c r="A5" s="211">
        <v>501</v>
      </c>
      <c r="B5" s="211" t="s">
        <v>217</v>
      </c>
      <c r="C5" s="212">
        <f>SUM(C6:C9)</f>
        <v>33061</v>
      </c>
    </row>
    <row r="6" spans="1:3" ht="15.75">
      <c r="A6" s="213">
        <v>50101</v>
      </c>
      <c r="B6" s="213" t="s">
        <v>218</v>
      </c>
      <c r="C6" s="214">
        <v>17085</v>
      </c>
    </row>
    <row r="7" spans="1:3" ht="15.75">
      <c r="A7" s="213">
        <v>50102</v>
      </c>
      <c r="B7" s="213" t="s">
        <v>219</v>
      </c>
      <c r="C7" s="214">
        <v>4841</v>
      </c>
    </row>
    <row r="8" spans="1:3" ht="15.75">
      <c r="A8" s="213">
        <v>50103</v>
      </c>
      <c r="B8" s="213" t="s">
        <v>220</v>
      </c>
      <c r="C8" s="214">
        <v>1777</v>
      </c>
    </row>
    <row r="9" spans="1:3" ht="15.75">
      <c r="A9" s="213">
        <v>50199</v>
      </c>
      <c r="B9" s="213" t="s">
        <v>221</v>
      </c>
      <c r="C9" s="214">
        <v>9358</v>
      </c>
    </row>
    <row r="10" spans="1:3" ht="15.75">
      <c r="A10" s="215">
        <v>502</v>
      </c>
      <c r="B10" s="215" t="s">
        <v>222</v>
      </c>
      <c r="C10" s="212">
        <f>SUM(C11:C14)</f>
        <v>3781</v>
      </c>
    </row>
    <row r="11" spans="1:3" ht="15.75">
      <c r="A11" s="213">
        <v>50201</v>
      </c>
      <c r="B11" s="213" t="s">
        <v>223</v>
      </c>
      <c r="C11" s="214">
        <v>2413</v>
      </c>
    </row>
    <row r="12" spans="1:3" ht="15.75">
      <c r="A12" s="213">
        <v>50206</v>
      </c>
      <c r="B12" s="213" t="s">
        <v>232</v>
      </c>
      <c r="C12" s="214">
        <v>59</v>
      </c>
    </row>
    <row r="13" spans="1:3" ht="15.75">
      <c r="A13" s="213">
        <v>50208</v>
      </c>
      <c r="B13" s="213" t="s">
        <v>224</v>
      </c>
      <c r="C13" s="214">
        <v>691</v>
      </c>
    </row>
    <row r="14" spans="1:3" ht="15.75">
      <c r="A14" s="213">
        <v>50299</v>
      </c>
      <c r="B14" s="213" t="s">
        <v>225</v>
      </c>
      <c r="C14" s="214">
        <v>618</v>
      </c>
    </row>
    <row r="15" spans="1:8" ht="15.75">
      <c r="A15" s="215">
        <v>505</v>
      </c>
      <c r="B15" s="215" t="s">
        <v>226</v>
      </c>
      <c r="C15" s="212">
        <f>SUM(C16:C17)</f>
        <v>70551</v>
      </c>
      <c r="H15" s="57" t="s">
        <v>998</v>
      </c>
    </row>
    <row r="16" spans="1:3" ht="15.75">
      <c r="A16" s="213">
        <v>50501</v>
      </c>
      <c r="B16" s="213" t="s">
        <v>227</v>
      </c>
      <c r="C16" s="214">
        <v>69560</v>
      </c>
    </row>
    <row r="17" spans="1:3" ht="15.75">
      <c r="A17" s="213">
        <v>50502</v>
      </c>
      <c r="B17" s="213" t="s">
        <v>228</v>
      </c>
      <c r="C17" s="214">
        <v>991</v>
      </c>
    </row>
    <row r="18" spans="1:3" ht="15.75">
      <c r="A18" s="215">
        <v>509</v>
      </c>
      <c r="B18" s="215" t="s">
        <v>195</v>
      </c>
      <c r="C18" s="212">
        <f>SUM(C19:C21)</f>
        <v>15954</v>
      </c>
    </row>
    <row r="19" spans="1:3" ht="15.75">
      <c r="A19" s="213">
        <v>50901</v>
      </c>
      <c r="B19" s="213" t="s">
        <v>229</v>
      </c>
      <c r="C19" s="214">
        <v>711</v>
      </c>
    </row>
    <row r="20" spans="1:3" ht="15.75">
      <c r="A20" s="213">
        <v>50905</v>
      </c>
      <c r="B20" s="213" t="s">
        <v>230</v>
      </c>
      <c r="C20" s="214">
        <v>6304</v>
      </c>
    </row>
    <row r="21" spans="1:3" ht="15.75">
      <c r="A21" s="213">
        <v>50999</v>
      </c>
      <c r="B21" s="299" t="s">
        <v>796</v>
      </c>
      <c r="C21" s="214">
        <v>8939</v>
      </c>
    </row>
    <row r="22" spans="1:3" ht="15.75">
      <c r="A22" s="404" t="s">
        <v>231</v>
      </c>
      <c r="B22" s="404"/>
      <c r="C22" s="216">
        <f>SUM(C5,C10,C15,C18)</f>
        <v>123347</v>
      </c>
    </row>
  </sheetData>
  <sheetProtection/>
  <mergeCells count="2">
    <mergeCell ref="A2:C2"/>
    <mergeCell ref="A22:B22"/>
  </mergeCells>
  <printOptions horizontalCentered="1"/>
  <pageMargins left="0.92"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1:D16"/>
  <sheetViews>
    <sheetView zoomScalePageLayoutView="0" workbookViewId="0" topLeftCell="A1">
      <selection activeCell="H12" sqref="H12"/>
    </sheetView>
  </sheetViews>
  <sheetFormatPr defaultColWidth="0" defaultRowHeight="15"/>
  <cols>
    <col min="1" max="1" width="63.421875" style="103" customWidth="1"/>
    <col min="2" max="2" width="17.8515625" style="103" customWidth="1"/>
    <col min="3" max="3" width="14.140625" style="103" customWidth="1"/>
    <col min="4" max="4" width="7.8515625" style="103" bestFit="1" customWidth="1"/>
    <col min="5" max="5" width="8.421875" style="103" hidden="1" customWidth="1"/>
    <col min="6" max="6" width="7.8515625" style="103" hidden="1" customWidth="1"/>
    <col min="7" max="254" width="7.8515625" style="103" customWidth="1"/>
    <col min="255" max="255" width="35.7109375" style="103" customWidth="1"/>
    <col min="256" max="16384" width="0" style="103" hidden="1" customWidth="1"/>
  </cols>
  <sheetData>
    <row r="1" spans="1:2" ht="27" customHeight="1">
      <c r="A1" s="122" t="s">
        <v>212</v>
      </c>
      <c r="B1" s="102"/>
    </row>
    <row r="2" spans="1:4" ht="56.25" customHeight="1">
      <c r="A2" s="413" t="s">
        <v>1183</v>
      </c>
      <c r="B2" s="414"/>
      <c r="C2" s="414"/>
      <c r="D2" s="414"/>
    </row>
    <row r="3" spans="1:3" s="107" customFormat="1" ht="18.75" customHeight="1">
      <c r="A3" s="106"/>
      <c r="C3" s="199" t="s">
        <v>41</v>
      </c>
    </row>
    <row r="4" spans="1:3" s="110" customFormat="1" ht="22.5" customHeight="1">
      <c r="A4" s="162" t="s">
        <v>58</v>
      </c>
      <c r="B4" s="163" t="s">
        <v>35</v>
      </c>
      <c r="C4" s="108" t="s">
        <v>1184</v>
      </c>
    </row>
    <row r="5" spans="1:3" s="118" customFormat="1" ht="22.5" customHeight="1">
      <c r="A5" s="439"/>
      <c r="B5" s="440"/>
      <c r="C5" s="441"/>
    </row>
    <row r="6" spans="1:3" ht="22.5" customHeight="1">
      <c r="A6" s="439"/>
      <c r="B6" s="440"/>
      <c r="C6" s="442"/>
    </row>
    <row r="7" spans="1:3" ht="22.5" customHeight="1">
      <c r="A7" s="443"/>
      <c r="B7" s="440"/>
      <c r="C7" s="442"/>
    </row>
    <row r="8" spans="1:3" ht="22.5" customHeight="1">
      <c r="A8" s="439"/>
      <c r="B8" s="440"/>
      <c r="C8" s="442"/>
    </row>
    <row r="9" spans="1:3" ht="22.5" customHeight="1">
      <c r="A9" s="444"/>
      <c r="B9" s="440"/>
      <c r="C9" s="442"/>
    </row>
    <row r="10" spans="1:3" ht="22.5" customHeight="1">
      <c r="A10" s="444"/>
      <c r="B10" s="440"/>
      <c r="C10" s="442"/>
    </row>
    <row r="11" spans="1:3" ht="22.5" customHeight="1">
      <c r="A11" s="439"/>
      <c r="B11" s="440"/>
      <c r="C11" s="442"/>
    </row>
    <row r="12" spans="1:3" ht="22.5" customHeight="1">
      <c r="A12" s="445"/>
      <c r="B12" s="440"/>
      <c r="C12" s="442"/>
    </row>
    <row r="13" spans="1:3" ht="22.5" customHeight="1">
      <c r="A13" s="439"/>
      <c r="B13" s="440"/>
      <c r="C13" s="442"/>
    </row>
    <row r="14" spans="1:3" ht="22.5" customHeight="1">
      <c r="A14" s="439"/>
      <c r="B14" s="440"/>
      <c r="C14" s="442"/>
    </row>
    <row r="16" ht="15.75">
      <c r="A16" s="438" t="s">
        <v>1185</v>
      </c>
    </row>
  </sheetData>
  <sheetProtection/>
  <mergeCells count="1">
    <mergeCell ref="A2:D2"/>
  </mergeCells>
  <printOptions horizontalCentered="1"/>
  <pageMargins left="0.7480314960629921" right="0.7480314960629921" top="0.984251968503937" bottom="0.984251968503937"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indexed="14"/>
  </sheetPr>
  <dimension ref="A1:C26"/>
  <sheetViews>
    <sheetView zoomScalePageLayoutView="0" workbookViewId="0" topLeftCell="A7">
      <selection activeCell="I9" sqref="I9"/>
    </sheetView>
  </sheetViews>
  <sheetFormatPr defaultColWidth="0" defaultRowHeight="15"/>
  <cols>
    <col min="1" max="1" width="63.421875" style="103" customWidth="1"/>
    <col min="2" max="2" width="17.8515625" style="103" customWidth="1"/>
    <col min="3" max="3" width="8.00390625" style="103" bestFit="1" customWidth="1"/>
    <col min="4" max="4" width="7.8515625" style="103" bestFit="1" customWidth="1"/>
    <col min="5" max="5" width="8.421875" style="103" hidden="1" customWidth="1"/>
    <col min="6" max="6" width="7.8515625" style="103" hidden="1" customWidth="1"/>
    <col min="7" max="254" width="7.8515625" style="103" customWidth="1"/>
    <col min="255" max="255" width="35.7109375" style="103" customWidth="1"/>
    <col min="256" max="16384" width="0" style="103" hidden="1" customWidth="1"/>
  </cols>
  <sheetData>
    <row r="1" spans="1:2" ht="27" customHeight="1">
      <c r="A1" s="122" t="s">
        <v>212</v>
      </c>
      <c r="B1" s="102"/>
    </row>
    <row r="2" spans="1:2" ht="39.75" customHeight="1">
      <c r="A2" s="164" t="s">
        <v>211</v>
      </c>
      <c r="B2" s="105"/>
    </row>
    <row r="3" spans="1:2" s="107" customFormat="1" ht="18.75" customHeight="1">
      <c r="A3" s="106"/>
      <c r="B3" s="199" t="s">
        <v>41</v>
      </c>
    </row>
    <row r="4" spans="1:3" s="110" customFormat="1" ht="22.5" customHeight="1">
      <c r="A4" s="162" t="s">
        <v>210</v>
      </c>
      <c r="B4" s="163" t="s">
        <v>209</v>
      </c>
      <c r="C4" s="109"/>
    </row>
    <row r="5" spans="1:3" s="118" customFormat="1" ht="22.5" customHeight="1">
      <c r="A5" s="328" t="s">
        <v>999</v>
      </c>
      <c r="B5" s="329">
        <v>11</v>
      </c>
      <c r="C5" s="117"/>
    </row>
    <row r="6" spans="1:2" ht="22.5" customHeight="1">
      <c r="A6" s="330" t="s">
        <v>1000</v>
      </c>
      <c r="B6" s="331">
        <v>1</v>
      </c>
    </row>
    <row r="7" spans="1:2" ht="22.5" customHeight="1">
      <c r="A7" s="332" t="s">
        <v>794</v>
      </c>
      <c r="B7" s="329">
        <v>10</v>
      </c>
    </row>
    <row r="8" spans="1:2" ht="22.5" customHeight="1">
      <c r="A8" s="333" t="s">
        <v>1001</v>
      </c>
      <c r="B8" s="331">
        <v>42</v>
      </c>
    </row>
    <row r="9" spans="1:2" ht="22.5" customHeight="1">
      <c r="A9" s="328" t="s">
        <v>1002</v>
      </c>
      <c r="B9" s="329">
        <v>5098</v>
      </c>
    </row>
    <row r="10" spans="1:2" ht="22.5" customHeight="1">
      <c r="A10" s="332" t="s">
        <v>1003</v>
      </c>
      <c r="B10" s="329">
        <v>1947</v>
      </c>
    </row>
    <row r="11" spans="1:2" ht="22.5" customHeight="1">
      <c r="A11" s="333" t="s">
        <v>1004</v>
      </c>
      <c r="B11" s="329">
        <v>464</v>
      </c>
    </row>
    <row r="12" spans="1:2" ht="22.5" customHeight="1">
      <c r="A12" s="328" t="s">
        <v>795</v>
      </c>
      <c r="B12" s="329">
        <v>689</v>
      </c>
    </row>
    <row r="13" spans="1:2" ht="22.5" customHeight="1">
      <c r="A13" s="330" t="s">
        <v>1005</v>
      </c>
      <c r="B13" s="329">
        <v>2500</v>
      </c>
    </row>
    <row r="14" spans="1:2" ht="22.5" customHeight="1">
      <c r="A14" s="330" t="s">
        <v>1006</v>
      </c>
      <c r="B14" s="329">
        <v>50</v>
      </c>
    </row>
    <row r="15" spans="1:2" ht="22.5" customHeight="1">
      <c r="A15" s="334" t="s">
        <v>1007</v>
      </c>
      <c r="B15" s="335">
        <v>1745</v>
      </c>
    </row>
    <row r="16" spans="1:2" ht="22.5" customHeight="1">
      <c r="A16" s="336" t="s">
        <v>1008</v>
      </c>
      <c r="B16" s="331">
        <v>20</v>
      </c>
    </row>
    <row r="17" spans="1:2" ht="22.5" customHeight="1">
      <c r="A17" s="298"/>
      <c r="B17" s="207"/>
    </row>
    <row r="18" spans="1:2" ht="22.5" customHeight="1">
      <c r="A18" s="298"/>
      <c r="B18" s="207"/>
    </row>
    <row r="19" spans="1:2" ht="22.5" customHeight="1">
      <c r="A19" s="298"/>
      <c r="B19" s="207"/>
    </row>
    <row r="20" spans="1:2" ht="22.5" customHeight="1">
      <c r="A20" s="298"/>
      <c r="B20" s="207"/>
    </row>
    <row r="21" spans="1:2" ht="22.5" customHeight="1">
      <c r="A21" s="298"/>
      <c r="B21" s="207"/>
    </row>
    <row r="22" spans="1:2" ht="22.5" customHeight="1">
      <c r="A22" s="298"/>
      <c r="B22" s="207"/>
    </row>
    <row r="23" spans="1:2" ht="22.5" customHeight="1">
      <c r="A23" s="206"/>
      <c r="B23" s="204"/>
    </row>
    <row r="24" spans="1:2" ht="22.5" customHeight="1">
      <c r="A24" s="205"/>
      <c r="B24" s="204"/>
    </row>
    <row r="25" spans="1:2" ht="22.5" customHeight="1">
      <c r="A25" s="205"/>
      <c r="B25" s="204"/>
    </row>
    <row r="26" spans="1:2" ht="22.5" customHeight="1">
      <c r="A26" s="161" t="s">
        <v>36</v>
      </c>
      <c r="B26" s="203">
        <f>SUM(B5:B25)</f>
        <v>12577</v>
      </c>
    </row>
  </sheetData>
  <sheetProtection/>
  <printOptions horizontalCentered="1"/>
  <pageMargins left="0.7874015748031497" right="0.7480314960629921" top="1.1811023622047245"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28"/>
  <sheetViews>
    <sheetView zoomScalePageLayoutView="0" workbookViewId="0" topLeftCell="A1">
      <selection activeCell="AE6" sqref="AE6"/>
    </sheetView>
  </sheetViews>
  <sheetFormatPr defaultColWidth="7.00390625" defaultRowHeight="15"/>
  <cols>
    <col min="1" max="1" width="25.00390625" style="170" customWidth="1"/>
    <col min="2" max="2" width="20.8515625" style="170" customWidth="1"/>
    <col min="3" max="3" width="10.421875" style="168" hidden="1" customWidth="1"/>
    <col min="4" max="4" width="9.57421875" style="166" hidden="1" customWidth="1"/>
    <col min="5" max="5" width="8.140625" style="166" hidden="1" customWidth="1"/>
    <col min="6" max="6" width="9.57421875" style="23" hidden="1" customWidth="1"/>
    <col min="7" max="7" width="17.421875" style="23" hidden="1" customWidth="1"/>
    <col min="8" max="8" width="12.421875" style="24" hidden="1" customWidth="1"/>
    <col min="9" max="9" width="7.00390625" style="167" hidden="1" customWidth="1"/>
    <col min="10" max="11" width="7.00390625" style="166" hidden="1" customWidth="1"/>
    <col min="12" max="12" width="13.8515625" style="166" hidden="1" customWidth="1"/>
    <col min="13" max="13" width="7.8515625" style="166" hidden="1" customWidth="1"/>
    <col min="14" max="14" width="9.421875" style="166" hidden="1" customWidth="1"/>
    <col min="15" max="15" width="6.8515625" style="166" hidden="1" customWidth="1"/>
    <col min="16" max="16" width="9.00390625" style="166" hidden="1" customWidth="1"/>
    <col min="17" max="17" width="5.8515625" style="166" hidden="1" customWidth="1"/>
    <col min="18" max="18" width="5.28125" style="166" hidden="1" customWidth="1"/>
    <col min="19" max="19" width="6.421875" style="166" hidden="1" customWidth="1"/>
    <col min="20" max="21" width="7.00390625" style="166" hidden="1" customWidth="1"/>
    <col min="22" max="22" width="10.57421875" style="166" hidden="1" customWidth="1"/>
    <col min="23" max="23" width="10.421875" style="166" hidden="1" customWidth="1"/>
    <col min="24" max="24" width="7.00390625" style="166" hidden="1" customWidth="1"/>
    <col min="25" max="16384" width="7.00390625" style="166" customWidth="1"/>
  </cols>
  <sheetData>
    <row r="1" spans="1:2" ht="21.75" customHeight="1">
      <c r="A1" s="21" t="s">
        <v>1186</v>
      </c>
      <c r="B1" s="21"/>
    </row>
    <row r="2" spans="1:8" ht="91.5" customHeight="1">
      <c r="A2" s="413" t="s">
        <v>1187</v>
      </c>
      <c r="B2" s="414"/>
      <c r="F2" s="166"/>
      <c r="G2" s="166"/>
      <c r="H2" s="166"/>
    </row>
    <row r="3" spans="2:12" ht="15">
      <c r="B3" s="199" t="s">
        <v>41</v>
      </c>
      <c r="D3" s="166">
        <v>12.11</v>
      </c>
      <c r="F3" s="166">
        <v>12.22</v>
      </c>
      <c r="G3" s="166"/>
      <c r="H3" s="166"/>
      <c r="L3" s="166">
        <v>1.2</v>
      </c>
    </row>
    <row r="4" spans="1:14" s="196" customFormat="1" ht="39.75" customHeight="1">
      <c r="A4" s="181" t="s">
        <v>77</v>
      </c>
      <c r="B4" s="181" t="s">
        <v>68</v>
      </c>
      <c r="C4" s="198"/>
      <c r="F4" s="76" t="s">
        <v>42</v>
      </c>
      <c r="G4" s="76" t="s">
        <v>43</v>
      </c>
      <c r="H4" s="76" t="s">
        <v>44</v>
      </c>
      <c r="I4" s="197"/>
      <c r="L4" s="76" t="s">
        <v>42</v>
      </c>
      <c r="M4" s="78" t="s">
        <v>43</v>
      </c>
      <c r="N4" s="76" t="s">
        <v>44</v>
      </c>
    </row>
    <row r="5" spans="1:24" ht="39.75" customHeight="1">
      <c r="A5" s="228"/>
      <c r="B5" s="192"/>
      <c r="C5" s="175">
        <v>105429</v>
      </c>
      <c r="D5" s="195">
        <v>595734.14</v>
      </c>
      <c r="E5" s="166">
        <f>104401+13602</f>
        <v>118003</v>
      </c>
      <c r="F5" s="23" t="s">
        <v>8</v>
      </c>
      <c r="G5" s="23" t="s">
        <v>45</v>
      </c>
      <c r="H5" s="24">
        <v>596221.15</v>
      </c>
      <c r="I5" s="167">
        <f>F5-A5</f>
        <v>201</v>
      </c>
      <c r="J5" s="171" t="e">
        <f>H5-#REF!</f>
        <v>#REF!</v>
      </c>
      <c r="K5" s="171">
        <v>75943</v>
      </c>
      <c r="L5" s="23" t="s">
        <v>8</v>
      </c>
      <c r="M5" s="23" t="s">
        <v>45</v>
      </c>
      <c r="N5" s="24">
        <v>643048.95</v>
      </c>
      <c r="O5" s="167">
        <f>L5-A5</f>
        <v>201</v>
      </c>
      <c r="P5" s="171" t="e">
        <f>N5-#REF!</f>
        <v>#REF!</v>
      </c>
      <c r="R5" s="166">
        <v>717759</v>
      </c>
      <c r="T5" s="41" t="s">
        <v>8</v>
      </c>
      <c r="U5" s="41" t="s">
        <v>45</v>
      </c>
      <c r="V5" s="42">
        <v>659380.53</v>
      </c>
      <c r="W5" s="166" t="e">
        <f>#REF!-V5</f>
        <v>#REF!</v>
      </c>
      <c r="X5" s="166">
        <f>T5-A5</f>
        <v>201</v>
      </c>
    </row>
    <row r="6" spans="1:22" ht="39.75" customHeight="1">
      <c r="A6" s="194"/>
      <c r="B6" s="192"/>
      <c r="C6" s="175"/>
      <c r="D6" s="195"/>
      <c r="J6" s="171"/>
      <c r="K6" s="171"/>
      <c r="L6" s="23"/>
      <c r="M6" s="23"/>
      <c r="N6" s="24"/>
      <c r="O6" s="167"/>
      <c r="P6" s="171"/>
      <c r="T6" s="41"/>
      <c r="U6" s="41"/>
      <c r="V6" s="42"/>
    </row>
    <row r="7" spans="1:22" ht="39.75" customHeight="1">
      <c r="A7" s="194"/>
      <c r="B7" s="192"/>
      <c r="C7" s="175"/>
      <c r="D7" s="195"/>
      <c r="J7" s="171"/>
      <c r="K7" s="171"/>
      <c r="L7" s="23"/>
      <c r="M7" s="23"/>
      <c r="N7" s="24"/>
      <c r="O7" s="167"/>
      <c r="P7" s="171"/>
      <c r="T7" s="41"/>
      <c r="U7" s="41"/>
      <c r="V7" s="42"/>
    </row>
    <row r="8" spans="1:22" ht="39.75" customHeight="1">
      <c r="A8" s="194"/>
      <c r="B8" s="192"/>
      <c r="C8" s="175"/>
      <c r="D8" s="195"/>
      <c r="J8" s="171"/>
      <c r="K8" s="171"/>
      <c r="L8" s="23"/>
      <c r="M8" s="23"/>
      <c r="N8" s="24"/>
      <c r="O8" s="167"/>
      <c r="P8" s="171"/>
      <c r="T8" s="41"/>
      <c r="U8" s="41"/>
      <c r="V8" s="42"/>
    </row>
    <row r="9" spans="1:22" ht="39.75" customHeight="1">
      <c r="A9" s="194"/>
      <c r="B9" s="192"/>
      <c r="C9" s="175"/>
      <c r="D9" s="195"/>
      <c r="J9" s="171"/>
      <c r="K9" s="171"/>
      <c r="L9" s="23"/>
      <c r="M9" s="23"/>
      <c r="N9" s="24"/>
      <c r="O9" s="167"/>
      <c r="P9" s="171"/>
      <c r="T9" s="41"/>
      <c r="U9" s="41"/>
      <c r="V9" s="42"/>
    </row>
    <row r="10" spans="1:22" ht="39.75" customHeight="1">
      <c r="A10" s="194"/>
      <c r="B10" s="192"/>
      <c r="C10" s="175"/>
      <c r="D10" s="195"/>
      <c r="J10" s="171"/>
      <c r="K10" s="171"/>
      <c r="L10" s="23"/>
      <c r="M10" s="23"/>
      <c r="N10" s="24"/>
      <c r="O10" s="167"/>
      <c r="P10" s="171"/>
      <c r="T10" s="41"/>
      <c r="U10" s="41"/>
      <c r="V10" s="42"/>
    </row>
    <row r="11" spans="1:22" ht="39.75" customHeight="1">
      <c r="A11" s="194"/>
      <c r="B11" s="193"/>
      <c r="C11" s="175"/>
      <c r="D11" s="171"/>
      <c r="J11" s="171"/>
      <c r="K11" s="171"/>
      <c r="L11" s="23"/>
      <c r="M11" s="23"/>
      <c r="N11" s="24"/>
      <c r="O11" s="167"/>
      <c r="P11" s="171"/>
      <c r="T11" s="41"/>
      <c r="U11" s="41"/>
      <c r="V11" s="42"/>
    </row>
    <row r="12" spans="1:23" ht="39.75" customHeight="1">
      <c r="A12" s="184" t="s">
        <v>48</v>
      </c>
      <c r="B12" s="192"/>
      <c r="F12" s="81">
        <f>""</f>
      </c>
      <c r="G12" s="81">
        <f>""</f>
      </c>
      <c r="H12" s="81">
        <f>""</f>
      </c>
      <c r="L12" s="81">
        <f>""</f>
      </c>
      <c r="M12" s="82">
        <f>""</f>
      </c>
      <c r="N12" s="81">
        <f>""</f>
      </c>
      <c r="V12" s="191" t="e">
        <f>V13+#REF!+#REF!+#REF!+#REF!+#REF!+#REF!+#REF!+#REF!+#REF!+#REF!+#REF!+#REF!+#REF!+#REF!+#REF!+#REF!+#REF!+#REF!+#REF!+#REF!</f>
        <v>#REF!</v>
      </c>
      <c r="W12" s="191" t="e">
        <f>W13+#REF!+#REF!+#REF!+#REF!+#REF!+#REF!+#REF!+#REF!+#REF!+#REF!+#REF!+#REF!+#REF!+#REF!+#REF!+#REF!+#REF!+#REF!+#REF!+#REF!</f>
        <v>#REF!</v>
      </c>
    </row>
    <row r="13" spans="1:24" ht="19.5" customHeight="1">
      <c r="A13" s="438" t="s">
        <v>1188</v>
      </c>
      <c r="P13" s="171"/>
      <c r="T13" s="41" t="s">
        <v>3</v>
      </c>
      <c r="U13" s="41" t="s">
        <v>200</v>
      </c>
      <c r="V13" s="42">
        <v>19998</v>
      </c>
      <c r="W13" s="166" t="e">
        <f>#REF!-V13</f>
        <v>#REF!</v>
      </c>
      <c r="X13" s="166" t="e">
        <f>T13-A13</f>
        <v>#VALUE!</v>
      </c>
    </row>
    <row r="14" spans="16:24" ht="19.5" customHeight="1">
      <c r="P14" s="171"/>
      <c r="T14" s="41" t="s">
        <v>2</v>
      </c>
      <c r="U14" s="41" t="s">
        <v>199</v>
      </c>
      <c r="V14" s="42">
        <v>19998</v>
      </c>
      <c r="W14" s="166" t="e">
        <f>#REF!-V14</f>
        <v>#REF!</v>
      </c>
      <c r="X14" s="166">
        <f>T14-A14</f>
        <v>23203</v>
      </c>
    </row>
    <row r="15" spans="16:24" ht="19.5" customHeight="1">
      <c r="P15" s="171"/>
      <c r="T15" s="41" t="s">
        <v>1</v>
      </c>
      <c r="U15" s="41" t="s">
        <v>198</v>
      </c>
      <c r="V15" s="42">
        <v>19998</v>
      </c>
      <c r="W15" s="166" t="e">
        <f>#REF!-V15</f>
        <v>#REF!</v>
      </c>
      <c r="X15" s="166">
        <f>T15-A15</f>
        <v>2320301</v>
      </c>
    </row>
    <row r="16" ht="19.5" customHeight="1">
      <c r="P16" s="171"/>
    </row>
    <row r="17" spans="1:16" ht="19.5" customHeight="1">
      <c r="A17" s="166"/>
      <c r="B17" s="166"/>
      <c r="C17" s="166"/>
      <c r="F17" s="166"/>
      <c r="G17" s="166"/>
      <c r="H17" s="166"/>
      <c r="I17" s="166"/>
      <c r="P17" s="171"/>
    </row>
    <row r="18" spans="1:16" ht="19.5" customHeight="1">
      <c r="A18" s="166"/>
      <c r="B18" s="166"/>
      <c r="C18" s="166"/>
      <c r="F18" s="166"/>
      <c r="G18" s="166"/>
      <c r="H18" s="166"/>
      <c r="I18" s="166"/>
      <c r="P18" s="171"/>
    </row>
    <row r="19" spans="1:16" ht="19.5" customHeight="1">
      <c r="A19" s="166"/>
      <c r="B19" s="166"/>
      <c r="C19" s="166"/>
      <c r="F19" s="166"/>
      <c r="G19" s="166"/>
      <c r="H19" s="166"/>
      <c r="I19" s="166"/>
      <c r="P19" s="171"/>
    </row>
    <row r="20" spans="1:16" ht="19.5" customHeight="1">
      <c r="A20" s="166"/>
      <c r="B20" s="166"/>
      <c r="C20" s="166"/>
      <c r="F20" s="166"/>
      <c r="G20" s="166"/>
      <c r="H20" s="166"/>
      <c r="I20" s="166"/>
      <c r="P20" s="171"/>
    </row>
    <row r="21" spans="1:16" ht="19.5" customHeight="1">
      <c r="A21" s="166"/>
      <c r="B21" s="166"/>
      <c r="C21" s="166"/>
      <c r="F21" s="166"/>
      <c r="G21" s="166"/>
      <c r="H21" s="166"/>
      <c r="I21" s="166"/>
      <c r="P21" s="171"/>
    </row>
    <row r="22" spans="1:16" ht="19.5" customHeight="1">
      <c r="A22" s="166"/>
      <c r="B22" s="166"/>
      <c r="C22" s="166"/>
      <c r="F22" s="166"/>
      <c r="G22" s="166"/>
      <c r="H22" s="166"/>
      <c r="I22" s="166"/>
      <c r="P22" s="171"/>
    </row>
    <row r="23" spans="1:16" ht="19.5" customHeight="1">
      <c r="A23" s="166"/>
      <c r="B23" s="166"/>
      <c r="C23" s="166"/>
      <c r="F23" s="166"/>
      <c r="G23" s="166"/>
      <c r="H23" s="166"/>
      <c r="I23" s="166"/>
      <c r="P23" s="171"/>
    </row>
    <row r="24" spans="1:16" ht="19.5" customHeight="1">
      <c r="A24" s="166"/>
      <c r="B24" s="166"/>
      <c r="C24" s="166"/>
      <c r="F24" s="166"/>
      <c r="G24" s="166"/>
      <c r="H24" s="166"/>
      <c r="I24" s="166"/>
      <c r="P24" s="171"/>
    </row>
    <row r="25" spans="1:16" ht="19.5" customHeight="1">
      <c r="A25" s="166"/>
      <c r="B25" s="166"/>
      <c r="C25" s="166"/>
      <c r="F25" s="166"/>
      <c r="G25" s="166"/>
      <c r="H25" s="166"/>
      <c r="I25" s="166"/>
      <c r="P25" s="171"/>
    </row>
    <row r="26" spans="1:16" ht="19.5" customHeight="1">
      <c r="A26" s="166"/>
      <c r="B26" s="166"/>
      <c r="C26" s="166"/>
      <c r="F26" s="166"/>
      <c r="G26" s="166"/>
      <c r="H26" s="166"/>
      <c r="I26" s="166"/>
      <c r="P26" s="171"/>
    </row>
    <row r="27" spans="1:16" ht="19.5" customHeight="1">
      <c r="A27" s="166"/>
      <c r="B27" s="166"/>
      <c r="C27" s="166"/>
      <c r="F27" s="166"/>
      <c r="G27" s="166"/>
      <c r="H27" s="166"/>
      <c r="I27" s="166"/>
      <c r="P27" s="171"/>
    </row>
    <row r="28" spans="1:16" ht="19.5" customHeight="1">
      <c r="A28" s="166"/>
      <c r="B28" s="166"/>
      <c r="C28" s="166"/>
      <c r="F28" s="166"/>
      <c r="G28" s="166"/>
      <c r="H28" s="166"/>
      <c r="I28" s="166"/>
      <c r="P28" s="171"/>
    </row>
  </sheetData>
  <sheetProtection/>
  <mergeCells count="1">
    <mergeCell ref="A2:B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16"/>
  <sheetViews>
    <sheetView zoomScalePageLayoutView="0" workbookViewId="0" topLeftCell="A1">
      <selection activeCell="J14" sqref="J14"/>
    </sheetView>
  </sheetViews>
  <sheetFormatPr defaultColWidth="0" defaultRowHeight="15"/>
  <cols>
    <col min="1" max="1" width="63.421875" style="103" customWidth="1"/>
    <col min="2" max="2" width="17.8515625" style="103" customWidth="1"/>
    <col min="3" max="3" width="14.140625" style="103" customWidth="1"/>
    <col min="4" max="4" width="7.8515625" style="103" bestFit="1" customWidth="1"/>
    <col min="5" max="5" width="8.421875" style="103" hidden="1" customWidth="1"/>
    <col min="6" max="6" width="7.8515625" style="103" hidden="1" customWidth="1"/>
    <col min="7" max="254" width="7.8515625" style="103" customWidth="1"/>
    <col min="255" max="255" width="35.7109375" style="103" customWidth="1"/>
    <col min="256" max="16384" width="0" style="103" hidden="1" customWidth="1"/>
  </cols>
  <sheetData>
    <row r="1" spans="1:2" ht="27" customHeight="1">
      <c r="A1" s="122" t="s">
        <v>1189</v>
      </c>
      <c r="B1" s="102"/>
    </row>
    <row r="2" spans="1:4" ht="56.25" customHeight="1">
      <c r="A2" s="413" t="s">
        <v>1190</v>
      </c>
      <c r="B2" s="414"/>
      <c r="C2" s="414"/>
      <c r="D2" s="414"/>
    </row>
    <row r="3" spans="1:3" s="107" customFormat="1" ht="18.75" customHeight="1">
      <c r="A3" s="106"/>
      <c r="C3" s="199" t="s">
        <v>41</v>
      </c>
    </row>
    <row r="4" spans="1:3" s="110" customFormat="1" ht="22.5" customHeight="1">
      <c r="A4" s="162" t="s">
        <v>58</v>
      </c>
      <c r="B4" s="163" t="s">
        <v>35</v>
      </c>
      <c r="C4" s="108" t="s">
        <v>1184</v>
      </c>
    </row>
    <row r="5" spans="1:3" s="118" customFormat="1" ht="22.5" customHeight="1">
      <c r="A5" s="439"/>
      <c r="B5" s="440"/>
      <c r="C5" s="441"/>
    </row>
    <row r="6" spans="1:3" ht="22.5" customHeight="1">
      <c r="A6" s="439"/>
      <c r="B6" s="440"/>
      <c r="C6" s="442"/>
    </row>
    <row r="7" spans="1:3" ht="22.5" customHeight="1">
      <c r="A7" s="443"/>
      <c r="B7" s="440"/>
      <c r="C7" s="442"/>
    </row>
    <row r="8" spans="1:3" ht="22.5" customHeight="1">
      <c r="A8" s="439"/>
      <c r="B8" s="440"/>
      <c r="C8" s="442"/>
    </row>
    <row r="9" spans="1:3" ht="22.5" customHeight="1">
      <c r="A9" s="444"/>
      <c r="B9" s="440"/>
      <c r="C9" s="442"/>
    </row>
    <row r="10" spans="1:3" ht="22.5" customHeight="1">
      <c r="A10" s="444"/>
      <c r="B10" s="440"/>
      <c r="C10" s="442"/>
    </row>
    <row r="11" spans="1:3" ht="22.5" customHeight="1">
      <c r="A11" s="439"/>
      <c r="B11" s="440"/>
      <c r="C11" s="442"/>
    </row>
    <row r="12" spans="1:3" ht="22.5" customHeight="1">
      <c r="A12" s="445"/>
      <c r="B12" s="440"/>
      <c r="C12" s="442"/>
    </row>
    <row r="13" spans="1:3" ht="22.5" customHeight="1">
      <c r="A13" s="439"/>
      <c r="B13" s="440"/>
      <c r="C13" s="442"/>
    </row>
    <row r="14" spans="1:3" ht="22.5" customHeight="1">
      <c r="A14" s="439"/>
      <c r="B14" s="440"/>
      <c r="C14" s="442"/>
    </row>
    <row r="16" ht="15.75">
      <c r="A16" s="438" t="s">
        <v>1191</v>
      </c>
    </row>
  </sheetData>
  <sheetProtection/>
  <mergeCells count="1">
    <mergeCell ref="A2:D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indexed="45"/>
  </sheetPr>
  <dimension ref="A1:B14"/>
  <sheetViews>
    <sheetView zoomScalePageLayoutView="0" workbookViewId="0" topLeftCell="A1">
      <selection activeCell="G7" sqref="G7"/>
    </sheetView>
  </sheetViews>
  <sheetFormatPr defaultColWidth="9.140625" defaultRowHeight="15"/>
  <cols>
    <col min="1" max="1" width="46.8515625" style="57" customWidth="1"/>
    <col min="2" max="2" width="27.00390625" style="59" customWidth="1"/>
    <col min="3" max="16384" width="9.00390625" style="57" customWidth="1"/>
  </cols>
  <sheetData>
    <row r="1" ht="26.25" customHeight="1">
      <c r="A1" s="60" t="s">
        <v>270</v>
      </c>
    </row>
    <row r="2" spans="1:2" ht="24.75" customHeight="1">
      <c r="A2" s="407" t="s">
        <v>197</v>
      </c>
      <c r="B2" s="407"/>
    </row>
    <row r="3" s="60" customFormat="1" ht="24" customHeight="1">
      <c r="B3" s="155" t="s">
        <v>196</v>
      </c>
    </row>
    <row r="4" spans="1:2" s="65" customFormat="1" ht="22.5" customHeight="1">
      <c r="A4" s="61" t="s">
        <v>66</v>
      </c>
      <c r="B4" s="70" t="s">
        <v>32</v>
      </c>
    </row>
    <row r="5" spans="1:2" s="65" customFormat="1" ht="22.5" customHeight="1">
      <c r="A5" s="448" t="s">
        <v>1192</v>
      </c>
      <c r="B5" s="70">
        <v>181557</v>
      </c>
    </row>
    <row r="6" spans="1:2" s="69" customFormat="1" ht="22.5" customHeight="1">
      <c r="A6" s="121" t="s">
        <v>1195</v>
      </c>
      <c r="B6" s="446">
        <v>4661</v>
      </c>
    </row>
    <row r="7" spans="1:2" s="60" customFormat="1" ht="22.5" customHeight="1">
      <c r="A7" s="130" t="s">
        <v>1196</v>
      </c>
      <c r="B7" s="447">
        <v>200</v>
      </c>
    </row>
    <row r="8" spans="1:2" s="60" customFormat="1" ht="22.5" customHeight="1">
      <c r="A8" s="154" t="s">
        <v>1197</v>
      </c>
      <c r="B8" s="447">
        <v>173785</v>
      </c>
    </row>
    <row r="9" spans="1:2" s="60" customFormat="1" ht="22.5" customHeight="1">
      <c r="A9" s="154" t="s">
        <v>1198</v>
      </c>
      <c r="B9" s="447">
        <v>86</v>
      </c>
    </row>
    <row r="10" spans="1:2" s="60" customFormat="1" ht="22.5" customHeight="1">
      <c r="A10" s="154" t="s">
        <v>1199</v>
      </c>
      <c r="B10" s="447">
        <v>2515</v>
      </c>
    </row>
    <row r="11" spans="1:2" s="60" customFormat="1" ht="22.5" customHeight="1">
      <c r="A11" s="154" t="s">
        <v>1200</v>
      </c>
      <c r="B11" s="447">
        <v>310</v>
      </c>
    </row>
    <row r="12" spans="1:2" s="60" customFormat="1" ht="22.5" customHeight="1">
      <c r="A12" s="449" t="s">
        <v>1193</v>
      </c>
      <c r="B12" s="447">
        <v>536</v>
      </c>
    </row>
    <row r="13" spans="1:2" s="60" customFormat="1" ht="22.5" customHeight="1">
      <c r="A13" s="449" t="s">
        <v>1194</v>
      </c>
      <c r="B13" s="447">
        <v>5907</v>
      </c>
    </row>
    <row r="14" spans="1:2" s="65" customFormat="1" ht="22.5" customHeight="1">
      <c r="A14" s="100" t="s">
        <v>48</v>
      </c>
      <c r="B14" s="70">
        <v>188000</v>
      </c>
    </row>
  </sheetData>
  <sheetProtection/>
  <mergeCells count="1">
    <mergeCell ref="A2:B2"/>
  </mergeCells>
  <printOptions horizontalCentered="1"/>
  <pageMargins left="0.90551181102362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2021-06-02T03:04:44Z</dcterms:modified>
  <cp:category/>
  <cp:version/>
  <cp:contentType/>
  <cp:contentStatus/>
</cp:coreProperties>
</file>