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0" activeTab="10"/>
  </bookViews>
  <sheets>
    <sheet name="附表1-1" sheetId="1" r:id="rId1"/>
    <sheet name="附表1-2" sheetId="2" r:id="rId2"/>
    <sheet name="附表1-3 " sheetId="3" r:id="rId3"/>
    <sheet name="附表1-4" sheetId="4" r:id="rId4"/>
    <sheet name="附表1-5" sheetId="5" r:id="rId5"/>
    <sheet name="附表1-6 " sheetId="6" r:id="rId6"/>
    <sheet name="附表1-7" sheetId="7" r:id="rId7"/>
    <sheet name="附表1-8" sheetId="8" r:id="rId8"/>
    <sheet name="附表1-9 " sheetId="9" r:id="rId9"/>
    <sheet name="附表1-10 " sheetId="10" r:id="rId10"/>
    <sheet name="附表1-11 " sheetId="11" r:id="rId11"/>
    <sheet name="附表1-12" sheetId="12" r:id="rId12"/>
    <sheet name="附表1-13" sheetId="13" r:id="rId13"/>
    <sheet name="附表1-14" sheetId="14" r:id="rId14"/>
    <sheet name="附表1-15" sheetId="15" r:id="rId15"/>
    <sheet name="附表1-16" sheetId="16" r:id="rId16"/>
    <sheet name="附表1-17" sheetId="17" r:id="rId17"/>
    <sheet name="附表1-18" sheetId="18" r:id="rId18"/>
    <sheet name="附表1-19" sheetId="19" r:id="rId19"/>
    <sheet name="附表1-20" sheetId="20" r:id="rId20"/>
    <sheet name="附表1-21" sheetId="21" r:id="rId21"/>
    <sheet name="附表1-22" sheetId="22" r:id="rId22"/>
    <sheet name="附表1-23" sheetId="23" r:id="rId23"/>
    <sheet name="附表1-24" sheetId="24" r:id="rId24"/>
    <sheet name="附表1-25" sheetId="25" r:id="rId25"/>
    <sheet name="附表1-26" sheetId="26" r:id="rId26"/>
    <sheet name="附表1-27" sheetId="27" r:id="rId27"/>
  </sheets>
  <externalReferences>
    <externalReference r:id="rId30"/>
    <externalReference r:id="rId31"/>
    <externalReference r:id="rId32"/>
  </externalReferences>
  <definedNames>
    <definedName name="_a999923423" localSheetId="6">#REF!</definedName>
    <definedName name="_a999923423" localSheetId="7">#REF!</definedName>
    <definedName name="_a999923423">#REF!</definedName>
    <definedName name="_a9999323" localSheetId="6">#REF!</definedName>
    <definedName name="_a9999323" localSheetId="7">#REF!</definedName>
    <definedName name="_a9999323">#REF!</definedName>
    <definedName name="_a999942323" localSheetId="6">#REF!</definedName>
    <definedName name="_a999942323" localSheetId="7">#REF!</definedName>
    <definedName name="_a999942323">#REF!</definedName>
    <definedName name="_a9999548" localSheetId="6">#REF!</definedName>
    <definedName name="_a9999548" localSheetId="7">#REF!</definedName>
    <definedName name="_a9999548">#REF!</definedName>
    <definedName name="_a9999555" localSheetId="6">#REF!</definedName>
    <definedName name="_a9999555" localSheetId="7">#REF!</definedName>
    <definedName name="_a9999555">#REF!</definedName>
    <definedName name="_a99996544" localSheetId="6">#REF!</definedName>
    <definedName name="_a99996544" localSheetId="7">#REF!</definedName>
    <definedName name="_a99996544">#REF!</definedName>
    <definedName name="_a99999" localSheetId="10">#REF!</definedName>
    <definedName name="_a99999" localSheetId="13">#REF!</definedName>
    <definedName name="_a99999" localSheetId="15">#REF!</definedName>
    <definedName name="_a99999" localSheetId="18">#REF!</definedName>
    <definedName name="_a99999" localSheetId="19">#REF!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#REF!</definedName>
    <definedName name="_a999991" localSheetId="19">#REF!</definedName>
    <definedName name="_a999991" localSheetId="4">#REF!</definedName>
    <definedName name="_a999991" localSheetId="5">#REF!</definedName>
    <definedName name="_a999991" localSheetId="6">#REF!</definedName>
    <definedName name="_a999991" localSheetId="7">#REF!</definedName>
    <definedName name="_a999991">#REF!</definedName>
    <definedName name="_a999991145" localSheetId="6">#REF!</definedName>
    <definedName name="_a999991145" localSheetId="7">#REF!</definedName>
    <definedName name="_a999991145">#REF!</definedName>
    <definedName name="_a99999222" localSheetId="5">#REF!</definedName>
    <definedName name="_a99999222" localSheetId="6">#REF!</definedName>
    <definedName name="_a99999222" localSheetId="7">#REF!</definedName>
    <definedName name="_a99999222">#REF!</definedName>
    <definedName name="_a99999234234" localSheetId="6">#REF!</definedName>
    <definedName name="_a99999234234" localSheetId="7">#REF!</definedName>
    <definedName name="_a99999234234">#REF!</definedName>
    <definedName name="_a999995" localSheetId="4">#REF!</definedName>
    <definedName name="_a999995" localSheetId="5">#REF!</definedName>
    <definedName name="_a999995" localSheetId="6">#REF!</definedName>
    <definedName name="_a999995" localSheetId="7">#REF!</definedName>
    <definedName name="_a999995">#REF!</definedName>
    <definedName name="_a999996" localSheetId="4">#REF!</definedName>
    <definedName name="_a999996" localSheetId="5">#REF!</definedName>
    <definedName name="_a999996" localSheetId="6">#REF!</definedName>
    <definedName name="_a999996" localSheetId="7">#REF!</definedName>
    <definedName name="_a999996">#REF!</definedName>
    <definedName name="_a999997" localSheetId="7">#REF!</definedName>
    <definedName name="_a999997">#REF!</definedName>
    <definedName name="_a999999999" localSheetId="6">#REF!</definedName>
    <definedName name="_a999999999" localSheetId="7">#REF!</definedName>
    <definedName name="_a999999999">#REF!</definedName>
    <definedName name="_anvknkx">#REF!</definedName>
    <definedName name="_Order1" hidden="1">255</definedName>
    <definedName name="_Order2" hidden="1">255</definedName>
    <definedName name="_xlnm.Print_Area" localSheetId="0">'附表1-1'!$A$1:$B$11</definedName>
    <definedName name="_xlnm.Print_Area" localSheetId="10">'附表1-11 '!$A:$C</definedName>
    <definedName name="_xlnm.Print_Area" localSheetId="15">'附表1-16'!$A:$C</definedName>
    <definedName name="_xlnm.Print_Area" localSheetId="19">'附表1-20'!$A:$C</definedName>
    <definedName name="_xlnm.Print_Area" localSheetId="2">'附表1-3 '!$A:$C</definedName>
    <definedName name="_xlnm.Print_Area" localSheetId="4">'附表1-5'!$A:$C</definedName>
    <definedName name="_xlnm.Print_Area" localSheetId="5">'附表1-6 '!$A$1:$B$5</definedName>
    <definedName name="_xlnm.Print_Area" localSheetId="6">'附表1-7'!$A:$B</definedName>
    <definedName name="_xlnm.Print_Area" localSheetId="7">'附表1-8'!$A$1:$B$5</definedName>
    <definedName name="_xlnm.Print_Titles" localSheetId="10">'附表1-11 '!$4:$4</definedName>
    <definedName name="_xlnm.Print_Titles" localSheetId="13">'附表1-14'!$4:$4</definedName>
    <definedName name="_xlnm.Print_Titles" localSheetId="15">'附表1-16'!$4:$4</definedName>
    <definedName name="_xlnm.Print_Titles" localSheetId="18">'附表1-19'!$4:$4</definedName>
    <definedName name="_xlnm.Print_Titles" localSheetId="19">'附表1-20'!$4:$4</definedName>
    <definedName name="_xlnm.Print_Titles" localSheetId="2">'附表1-3 '!$4:$4</definedName>
    <definedName name="_xlnm.Print_Titles" localSheetId="4">'附表1-5'!$4:$4</definedName>
    <definedName name="_xlnm.Print_Titles" localSheetId="6">'附表1-7'!$4:$4</definedName>
    <definedName name="_xlnm.Print_Titles" localSheetId="8">'附表1-9 '!$4:$4</definedName>
    <definedName name="q12344555" localSheetId="6">#REF!</definedName>
    <definedName name="q12344555" localSheetId="7">#REF!</definedName>
    <definedName name="q12344555">#REF!</definedName>
    <definedName name="ssss" localSheetId="7">#REF!</definedName>
    <definedName name="ssss">#REF!</definedName>
    <definedName name="wrn.月报打印." localSheetId="0" hidden="1">{#N/A,#N/A,FALSE,"p9";#N/A,#N/A,FALSE,"p1";#N/A,#N/A,FALSE,"p2";#N/A,#N/A,FALSE,"p3";#N/A,#N/A,FALSE,"p4";#N/A,#N/A,FALSE,"p5";#N/A,#N/A,FALSE,"p6";#N/A,#N/A,FALSE,"p7";#N/A,#N/A,FALSE,"p8"}</definedName>
    <definedName name="wrn.月报打印." localSheetId="9" hidden="1">{#N/A,#N/A,FALSE,"p9";#N/A,#N/A,FALSE,"p1";#N/A,#N/A,FALSE,"p2";#N/A,#N/A,FALSE,"p3";#N/A,#N/A,FALSE,"p4";#N/A,#N/A,FALSE,"p5";#N/A,#N/A,FALSE,"p6";#N/A,#N/A,FALSE,"p7";#N/A,#N/A,FALSE,"p8"}</definedName>
    <definedName name="wrn.月报打印." localSheetId="10" hidden="1">{#N/A,#N/A,FALSE,"p9";#N/A,#N/A,FALSE,"p1";#N/A,#N/A,FALSE,"p2";#N/A,#N/A,FALSE,"p3";#N/A,#N/A,FALSE,"p4";#N/A,#N/A,FALSE,"p5";#N/A,#N/A,FALSE,"p6";#N/A,#N/A,FALSE,"p7";#N/A,#N/A,FALSE,"p8"}</definedName>
    <definedName name="wrn.月报打印." localSheetId="11" hidden="1">{#N/A,#N/A,FALSE,"p9";#N/A,#N/A,FALSE,"p1";#N/A,#N/A,FALSE,"p2";#N/A,#N/A,FALSE,"p3";#N/A,#N/A,FALSE,"p4";#N/A,#N/A,FALSE,"p5";#N/A,#N/A,FALSE,"p6";#N/A,#N/A,FALSE,"p7";#N/A,#N/A,FALSE,"p8"}</definedName>
    <definedName name="wrn.月报打印." localSheetId="12" hidden="1">{#N/A,#N/A,FALSE,"p9";#N/A,#N/A,FALSE,"p1";#N/A,#N/A,FALSE,"p2";#N/A,#N/A,FALSE,"p3";#N/A,#N/A,FALSE,"p4";#N/A,#N/A,FALSE,"p5";#N/A,#N/A,FALSE,"p6";#N/A,#N/A,FALSE,"p7";#N/A,#N/A,FALSE,"p8"}</definedName>
    <definedName name="wrn.月报打印." localSheetId="18" hidden="1">{#N/A,#N/A,FALSE,"p9";#N/A,#N/A,FALSE,"p1";#N/A,#N/A,FALSE,"p2";#N/A,#N/A,FALSE,"p3";#N/A,#N/A,FALSE,"p4";#N/A,#N/A,FALSE,"p5";#N/A,#N/A,FALSE,"p6";#N/A,#N/A,FALSE,"p7";#N/A,#N/A,FALSE,"p8"}</definedName>
    <definedName name="wrn.月报打印." localSheetId="19" hidden="1">{#N/A,#N/A,FALSE,"p9";#N/A,#N/A,FALSE,"p1";#N/A,#N/A,FALSE,"p2";#N/A,#N/A,FALSE,"p3";#N/A,#N/A,FALSE,"p4";#N/A,#N/A,FALSE,"p5";#N/A,#N/A,FALSE,"p6";#N/A,#N/A,FALSE,"p7";#N/A,#N/A,FALSE,"p8"}</definedName>
    <definedName name="wrn.月报打印." localSheetId="2" hidden="1">{#N/A,#N/A,FALSE,"p9";#N/A,#N/A,FALSE,"p1";#N/A,#N/A,FALSE,"p2";#N/A,#N/A,FALSE,"p3";#N/A,#N/A,FALSE,"p4";#N/A,#N/A,FALSE,"p5";#N/A,#N/A,FALSE,"p6";#N/A,#N/A,FALSE,"p7";#N/A,#N/A,FALSE,"p8"}</definedName>
    <definedName name="wrn.月报打印." localSheetId="5" hidden="1">{#N/A,#N/A,FALSE,"p9";#N/A,#N/A,FALSE,"p1";#N/A,#N/A,FALSE,"p2";#N/A,#N/A,FALSE,"p3";#N/A,#N/A,FALSE,"p4";#N/A,#N/A,FALSE,"p5";#N/A,#N/A,FALSE,"p6";#N/A,#N/A,FALSE,"p7";#N/A,#N/A,FALSE,"p8"}</definedName>
    <definedName name="wrn.月报打印." localSheetId="7" hidden="1">{#N/A,#N/A,FALSE,"p9";#N/A,#N/A,FALSE,"p1";#N/A,#N/A,FALSE,"p2";#N/A,#N/A,FALSE,"p3";#N/A,#N/A,FALSE,"p4";#N/A,#N/A,FALSE,"p5";#N/A,#N/A,FALSE,"p6";#N/A,#N/A,FALSE,"p7";#N/A,#N/A,FALSE,"p8"}</definedName>
    <definedName name="wrn.月报打印." localSheetId="8" hidden="1">{#N/A,#N/A,FALSE,"p9";#N/A,#N/A,FALSE,"p1";#N/A,#N/A,FALSE,"p2";#N/A,#N/A,FALSE,"p3";#N/A,#N/A,FALSE,"p4";#N/A,#N/A,FALSE,"p5";#N/A,#N/A,FALSE,"p6";#N/A,#N/A,FALSE,"p7";#N/A,#N/A,FALSE,"p8"}</definedName>
    <definedName name="wrn.月报打印." hidden="1">{#N/A,#N/A,FALSE,"p9";#N/A,#N/A,FALSE,"p1";#N/A,#N/A,FALSE,"p2";#N/A,#N/A,FALSE,"p3";#N/A,#N/A,FALSE,"p4";#N/A,#N/A,FALSE,"p5";#N/A,#N/A,FALSE,"p6";#N/A,#N/A,FALSE,"p7";#N/A,#N/A,FALSE,"p8"}</definedName>
    <definedName name="地区名称" localSheetId="0">#REF!</definedName>
    <definedName name="地区名称" localSheetId="10">#REF!</definedName>
    <definedName name="地区名称" localSheetId="13">#REF!</definedName>
    <definedName name="地区名称" localSheetId="15">#REF!</definedName>
    <definedName name="地区名称" localSheetId="18">#REF!</definedName>
    <definedName name="地区名称" localSheetId="19">#REF!</definedName>
    <definedName name="地区名称" localSheetId="4">#REF!</definedName>
    <definedName name="地区名称" localSheetId="5">#REF!</definedName>
    <definedName name="地区名称" localSheetId="6">#REF!</definedName>
    <definedName name="地区名称" localSheetId="7">#REF!</definedName>
    <definedName name="地区名称" localSheetId="8">#REF!</definedName>
    <definedName name="地区名称">#REF!</definedName>
    <definedName name="地区名称1" localSheetId="15">#REF!</definedName>
    <definedName name="地区名称1" localSheetId="18">#REF!</definedName>
    <definedName name="地区名称1" localSheetId="19">#REF!</definedName>
    <definedName name="地区名称1" localSheetId="4">#REF!</definedName>
    <definedName name="地区名称1" localSheetId="5">#REF!</definedName>
    <definedName name="地区名称1" localSheetId="6">#REF!</definedName>
    <definedName name="地区名称1" localSheetId="7">#REF!</definedName>
    <definedName name="地区名称1">#REF!</definedName>
    <definedName name="地区名称10" localSheetId="4">#REF!</definedName>
    <definedName name="地区名称10" localSheetId="5">#REF!</definedName>
    <definedName name="地区名称10" localSheetId="6">#REF!</definedName>
    <definedName name="地区名称10" localSheetId="7">#REF!</definedName>
    <definedName name="地区名称10">#REF!</definedName>
    <definedName name="地区名称111">#REF!</definedName>
    <definedName name="地区名称2" localSheetId="18">#REF!</definedName>
    <definedName name="地区名称2" localSheetId="19">#REF!</definedName>
    <definedName name="地区名称2" localSheetId="4">#REF!</definedName>
    <definedName name="地区名称2" localSheetId="5">#REF!</definedName>
    <definedName name="地区名称2" localSheetId="6">#REF!</definedName>
    <definedName name="地区名称2" localSheetId="7">#REF!</definedName>
    <definedName name="地区名称2">#REF!</definedName>
    <definedName name="地区名称3" localSheetId="19">#REF!</definedName>
    <definedName name="地区名称3" localSheetId="4">#REF!</definedName>
    <definedName name="地区名称3" localSheetId="5">#REF!</definedName>
    <definedName name="地区名称3" localSheetId="6">#REF!</definedName>
    <definedName name="地区名称3" localSheetId="7">#REF!</definedName>
    <definedName name="地区名称3">#REF!</definedName>
    <definedName name="地区名称32" localSheetId="6">#REF!</definedName>
    <definedName name="地区名称32" localSheetId="7">#REF!</definedName>
    <definedName name="地区名称32">#REF!</definedName>
    <definedName name="地区名称432" localSheetId="6">#REF!</definedName>
    <definedName name="地区名称432" localSheetId="7">#REF!</definedName>
    <definedName name="地区名称432">#REF!</definedName>
    <definedName name="地区名称444" localSheetId="5">#REF!</definedName>
    <definedName name="地区名称444" localSheetId="6">#REF!</definedName>
    <definedName name="地区名称444" localSheetId="7">#REF!</definedName>
    <definedName name="地区名称444">#REF!</definedName>
    <definedName name="地区名称45234" localSheetId="6">#REF!</definedName>
    <definedName name="地区名称45234" localSheetId="7">#REF!</definedName>
    <definedName name="地区名称45234">#REF!</definedName>
    <definedName name="地区名称5" localSheetId="4">#REF!</definedName>
    <definedName name="地区名称5" localSheetId="5">#REF!</definedName>
    <definedName name="地区名称5" localSheetId="6">#REF!</definedName>
    <definedName name="地区名称5" localSheetId="7">#REF!</definedName>
    <definedName name="地区名称5">#REF!</definedName>
    <definedName name="地区名称55" localSheetId="5">#REF!</definedName>
    <definedName name="地区名称55" localSheetId="6">#REF!</definedName>
    <definedName name="地区名称55" localSheetId="7">#REF!</definedName>
    <definedName name="地区名称55">#REF!</definedName>
    <definedName name="地区名称6" localSheetId="4">#REF!</definedName>
    <definedName name="地区名称6" localSheetId="5">#REF!</definedName>
    <definedName name="地区名称6" localSheetId="6">#REF!</definedName>
    <definedName name="地区名称6" localSheetId="7">#REF!</definedName>
    <definedName name="地区名称6">#REF!</definedName>
    <definedName name="地区名称7" localSheetId="4">#REF!</definedName>
    <definedName name="地区名称7" localSheetId="5">#REF!</definedName>
    <definedName name="地区名称7" localSheetId="6">#REF!</definedName>
    <definedName name="地区名称7" localSheetId="7">#REF!</definedName>
    <definedName name="地区名称7">#REF!</definedName>
    <definedName name="地区名称874" localSheetId="6">#REF!</definedName>
    <definedName name="地区名称874" localSheetId="7">#REF!</definedName>
    <definedName name="地区名称874">#REF!</definedName>
    <definedName name="地区名称9" localSheetId="4">#REF!</definedName>
    <definedName name="地区名称9" localSheetId="5">#REF!</definedName>
    <definedName name="地区名称9" localSheetId="6">#REF!</definedName>
    <definedName name="地区名称9" localSheetId="7">#REF!</definedName>
    <definedName name="地区名称9">#REF!</definedName>
    <definedName name="地区明确222" localSheetId="5">#REF!</definedName>
    <definedName name="地区明确222" localSheetId="6">#REF!</definedName>
    <definedName name="地区明确222" localSheetId="7">#REF!</definedName>
    <definedName name="地区明确222">#REF!</definedName>
    <definedName name="氟苯尼考">#REF!</definedName>
    <definedName name="附表">#REF!</definedName>
    <definedName name="基金" localSheetId="0" hidden="1">{#N/A,#N/A,FALSE,"p9";#N/A,#N/A,FALSE,"p1";#N/A,#N/A,FALSE,"p2";#N/A,#N/A,FALSE,"p3";#N/A,#N/A,FALSE,"p4";#N/A,#N/A,FALSE,"p5";#N/A,#N/A,FALSE,"p6";#N/A,#N/A,FALSE,"p7";#N/A,#N/A,FALSE,"p8"}</definedName>
    <definedName name="基金" localSheetId="9" hidden="1">{#N/A,#N/A,FALSE,"p9";#N/A,#N/A,FALSE,"p1";#N/A,#N/A,FALSE,"p2";#N/A,#N/A,FALSE,"p3";#N/A,#N/A,FALSE,"p4";#N/A,#N/A,FALSE,"p5";#N/A,#N/A,FALSE,"p6";#N/A,#N/A,FALSE,"p7";#N/A,#N/A,FALSE,"p8"}</definedName>
    <definedName name="基金" localSheetId="10" hidden="1">{#N/A,#N/A,FALSE,"p9";#N/A,#N/A,FALSE,"p1";#N/A,#N/A,FALSE,"p2";#N/A,#N/A,FALSE,"p3";#N/A,#N/A,FALSE,"p4";#N/A,#N/A,FALSE,"p5";#N/A,#N/A,FALSE,"p6";#N/A,#N/A,FALSE,"p7";#N/A,#N/A,FALSE,"p8"}</definedName>
    <definedName name="基金" localSheetId="11" hidden="1">{#N/A,#N/A,FALSE,"p9";#N/A,#N/A,FALSE,"p1";#N/A,#N/A,FALSE,"p2";#N/A,#N/A,FALSE,"p3";#N/A,#N/A,FALSE,"p4";#N/A,#N/A,FALSE,"p5";#N/A,#N/A,FALSE,"p6";#N/A,#N/A,FALSE,"p7";#N/A,#N/A,FALSE,"p8"}</definedName>
    <definedName name="基金" localSheetId="12" hidden="1">{#N/A,#N/A,FALSE,"p9";#N/A,#N/A,FALSE,"p1";#N/A,#N/A,FALSE,"p2";#N/A,#N/A,FALSE,"p3";#N/A,#N/A,FALSE,"p4";#N/A,#N/A,FALSE,"p5";#N/A,#N/A,FALSE,"p6";#N/A,#N/A,FALSE,"p7";#N/A,#N/A,FALSE,"p8"}</definedName>
    <definedName name="基金" localSheetId="18" hidden="1">{#N/A,#N/A,FALSE,"p9";#N/A,#N/A,FALSE,"p1";#N/A,#N/A,FALSE,"p2";#N/A,#N/A,FALSE,"p3";#N/A,#N/A,FALSE,"p4";#N/A,#N/A,FALSE,"p5";#N/A,#N/A,FALSE,"p6";#N/A,#N/A,FALSE,"p7";#N/A,#N/A,FALSE,"p8"}</definedName>
    <definedName name="基金" localSheetId="19" hidden="1">{#N/A,#N/A,FALSE,"p9";#N/A,#N/A,FALSE,"p1";#N/A,#N/A,FALSE,"p2";#N/A,#N/A,FALSE,"p3";#N/A,#N/A,FALSE,"p4";#N/A,#N/A,FALSE,"p5";#N/A,#N/A,FALSE,"p6";#N/A,#N/A,FALSE,"p7";#N/A,#N/A,FALSE,"p8"}</definedName>
    <definedName name="基金" localSheetId="2" hidden="1">{#N/A,#N/A,FALSE,"p9";#N/A,#N/A,FALSE,"p1";#N/A,#N/A,FALSE,"p2";#N/A,#N/A,FALSE,"p3";#N/A,#N/A,FALSE,"p4";#N/A,#N/A,FALSE,"p5";#N/A,#N/A,FALSE,"p6";#N/A,#N/A,FALSE,"p7";#N/A,#N/A,FALSE,"p8"}</definedName>
    <definedName name="基金" localSheetId="5" hidden="1">{#N/A,#N/A,FALSE,"p9";#N/A,#N/A,FALSE,"p1";#N/A,#N/A,FALSE,"p2";#N/A,#N/A,FALSE,"p3";#N/A,#N/A,FALSE,"p4";#N/A,#N/A,FALSE,"p5";#N/A,#N/A,FALSE,"p6";#N/A,#N/A,FALSE,"p7";#N/A,#N/A,FALSE,"p8"}</definedName>
    <definedName name="基金" localSheetId="7" hidden="1">{#N/A,#N/A,FALSE,"p9";#N/A,#N/A,FALSE,"p1";#N/A,#N/A,FALSE,"p2";#N/A,#N/A,FALSE,"p3";#N/A,#N/A,FALSE,"p4";#N/A,#N/A,FALSE,"p5";#N/A,#N/A,FALSE,"p6";#N/A,#N/A,FALSE,"p7";#N/A,#N/A,FALSE,"p8"}</definedName>
    <definedName name="基金" localSheetId="8" hidden="1">{#N/A,#N/A,FALSE,"p9";#N/A,#N/A,FALSE,"p1";#N/A,#N/A,FALSE,"p2";#N/A,#N/A,FALSE,"p3";#N/A,#N/A,FALSE,"p4";#N/A,#N/A,FALSE,"p5";#N/A,#N/A,FALSE,"p6";#N/A,#N/A,FALSE,"p7";#N/A,#N/A,FALSE,"p8"}</definedName>
    <definedName name="基金" hidden="1">{#N/A,#N/A,FALSE,"p9";#N/A,#N/A,FALSE,"p1";#N/A,#N/A,FALSE,"p2";#N/A,#N/A,FALSE,"p3";#N/A,#N/A,FALSE,"p4";#N/A,#N/A,FALSE,"p5";#N/A,#N/A,FALSE,"p6";#N/A,#N/A,FALSE,"p7";#N/A,#N/A,FALSE,"p8"}</definedName>
    <definedName name="计划1" localSheetId="0" hidden="1">{#N/A,#N/A,FALSE,"p9";#N/A,#N/A,FALSE,"p1";#N/A,#N/A,FALSE,"p2";#N/A,#N/A,FALSE,"p3";#N/A,#N/A,FALSE,"p4";#N/A,#N/A,FALSE,"p5";#N/A,#N/A,FALSE,"p6";#N/A,#N/A,FALSE,"p7";#N/A,#N/A,FALSE,"p8"}</definedName>
    <definedName name="计划1" localSheetId="9" hidden="1">{#N/A,#N/A,FALSE,"p9";#N/A,#N/A,FALSE,"p1";#N/A,#N/A,FALSE,"p2";#N/A,#N/A,FALSE,"p3";#N/A,#N/A,FALSE,"p4";#N/A,#N/A,FALSE,"p5";#N/A,#N/A,FALSE,"p6";#N/A,#N/A,FALSE,"p7";#N/A,#N/A,FALSE,"p8"}</definedName>
    <definedName name="计划1" localSheetId="10" hidden="1">{#N/A,#N/A,FALSE,"p9";#N/A,#N/A,FALSE,"p1";#N/A,#N/A,FALSE,"p2";#N/A,#N/A,FALSE,"p3";#N/A,#N/A,FALSE,"p4";#N/A,#N/A,FALSE,"p5";#N/A,#N/A,FALSE,"p6";#N/A,#N/A,FALSE,"p7";#N/A,#N/A,FALSE,"p8"}</definedName>
    <definedName name="计划1" localSheetId="11" hidden="1">{#N/A,#N/A,FALSE,"p9";#N/A,#N/A,FALSE,"p1";#N/A,#N/A,FALSE,"p2";#N/A,#N/A,FALSE,"p3";#N/A,#N/A,FALSE,"p4";#N/A,#N/A,FALSE,"p5";#N/A,#N/A,FALSE,"p6";#N/A,#N/A,FALSE,"p7";#N/A,#N/A,FALSE,"p8"}</definedName>
    <definedName name="计划1" localSheetId="12" hidden="1">{#N/A,#N/A,FALSE,"p9";#N/A,#N/A,FALSE,"p1";#N/A,#N/A,FALSE,"p2";#N/A,#N/A,FALSE,"p3";#N/A,#N/A,FALSE,"p4";#N/A,#N/A,FALSE,"p5";#N/A,#N/A,FALSE,"p6";#N/A,#N/A,FALSE,"p7";#N/A,#N/A,FALSE,"p8"}</definedName>
    <definedName name="计划1" localSheetId="18" hidden="1">{#N/A,#N/A,FALSE,"p9";#N/A,#N/A,FALSE,"p1";#N/A,#N/A,FALSE,"p2";#N/A,#N/A,FALSE,"p3";#N/A,#N/A,FALSE,"p4";#N/A,#N/A,FALSE,"p5";#N/A,#N/A,FALSE,"p6";#N/A,#N/A,FALSE,"p7";#N/A,#N/A,FALSE,"p8"}</definedName>
    <definedName name="计划1" localSheetId="19" hidden="1">{#N/A,#N/A,FALSE,"p9";#N/A,#N/A,FALSE,"p1";#N/A,#N/A,FALSE,"p2";#N/A,#N/A,FALSE,"p3";#N/A,#N/A,FALSE,"p4";#N/A,#N/A,FALSE,"p5";#N/A,#N/A,FALSE,"p6";#N/A,#N/A,FALSE,"p7";#N/A,#N/A,FALSE,"p8"}</definedName>
    <definedName name="计划1" localSheetId="2" hidden="1">{#N/A,#N/A,FALSE,"p9";#N/A,#N/A,FALSE,"p1";#N/A,#N/A,FALSE,"p2";#N/A,#N/A,FALSE,"p3";#N/A,#N/A,FALSE,"p4";#N/A,#N/A,FALSE,"p5";#N/A,#N/A,FALSE,"p6";#N/A,#N/A,FALSE,"p7";#N/A,#N/A,FALSE,"p8"}</definedName>
    <definedName name="计划1" localSheetId="5" hidden="1">{#N/A,#N/A,FALSE,"p9";#N/A,#N/A,FALSE,"p1";#N/A,#N/A,FALSE,"p2";#N/A,#N/A,FALSE,"p3";#N/A,#N/A,FALSE,"p4";#N/A,#N/A,FALSE,"p5";#N/A,#N/A,FALSE,"p6";#N/A,#N/A,FALSE,"p7";#N/A,#N/A,FALSE,"p8"}</definedName>
    <definedName name="计划1" localSheetId="7" hidden="1">{#N/A,#N/A,FALSE,"p9";#N/A,#N/A,FALSE,"p1";#N/A,#N/A,FALSE,"p2";#N/A,#N/A,FALSE,"p3";#N/A,#N/A,FALSE,"p4";#N/A,#N/A,FALSE,"p5";#N/A,#N/A,FALSE,"p6";#N/A,#N/A,FALSE,"p7";#N/A,#N/A,FALSE,"p8"}</definedName>
    <definedName name="计划1" localSheetId="8" hidden="1">{#N/A,#N/A,FALSE,"p9";#N/A,#N/A,FALSE,"p1";#N/A,#N/A,FALSE,"p2";#N/A,#N/A,FALSE,"p3";#N/A,#N/A,FALSE,"p4";#N/A,#N/A,FALSE,"p5";#N/A,#N/A,FALSE,"p6";#N/A,#N/A,FALSE,"p7";#N/A,#N/A,FALSE,"p8"}</definedName>
    <definedName name="计划1" hidden="1">{#N/A,#N/A,FALSE,"p9";#N/A,#N/A,FALSE,"p1";#N/A,#N/A,FALSE,"p2";#N/A,#N/A,FALSE,"p3";#N/A,#N/A,FALSE,"p4";#N/A,#N/A,FALSE,"p5";#N/A,#N/A,FALSE,"p6";#N/A,#N/A,FALSE,"p7";#N/A,#N/A,FALSE,"p8"}</definedName>
    <definedName name="计划2" localSheetId="9" hidden="1">{#N/A,#N/A,FALSE,"p9";#N/A,#N/A,FALSE,"p1";#N/A,#N/A,FALSE,"p2";#N/A,#N/A,FALSE,"p3";#N/A,#N/A,FALSE,"p4";#N/A,#N/A,FALSE,"p5";#N/A,#N/A,FALSE,"p6";#N/A,#N/A,FALSE,"p7";#N/A,#N/A,FALSE,"p8"}</definedName>
    <definedName name="计划2" localSheetId="10" hidden="1">{#N/A,#N/A,FALSE,"p9";#N/A,#N/A,FALSE,"p1";#N/A,#N/A,FALSE,"p2";#N/A,#N/A,FALSE,"p3";#N/A,#N/A,FALSE,"p4";#N/A,#N/A,FALSE,"p5";#N/A,#N/A,FALSE,"p6";#N/A,#N/A,FALSE,"p7";#N/A,#N/A,FALSE,"p8"}</definedName>
    <definedName name="计划2" localSheetId="11" hidden="1">{#N/A,#N/A,FALSE,"p9";#N/A,#N/A,FALSE,"p1";#N/A,#N/A,FALSE,"p2";#N/A,#N/A,FALSE,"p3";#N/A,#N/A,FALSE,"p4";#N/A,#N/A,FALSE,"p5";#N/A,#N/A,FALSE,"p6";#N/A,#N/A,FALSE,"p7";#N/A,#N/A,FALSE,"p8"}</definedName>
    <definedName name="计划2" localSheetId="12" hidden="1">{#N/A,#N/A,FALSE,"p9";#N/A,#N/A,FALSE,"p1";#N/A,#N/A,FALSE,"p2";#N/A,#N/A,FALSE,"p3";#N/A,#N/A,FALSE,"p4";#N/A,#N/A,FALSE,"p5";#N/A,#N/A,FALSE,"p6";#N/A,#N/A,FALSE,"p7";#N/A,#N/A,FALSE,"p8"}</definedName>
    <definedName name="计划2" localSheetId="18" hidden="1">{#N/A,#N/A,FALSE,"p9";#N/A,#N/A,FALSE,"p1";#N/A,#N/A,FALSE,"p2";#N/A,#N/A,FALSE,"p3";#N/A,#N/A,FALSE,"p4";#N/A,#N/A,FALSE,"p5";#N/A,#N/A,FALSE,"p6";#N/A,#N/A,FALSE,"p7";#N/A,#N/A,FALSE,"p8"}</definedName>
    <definedName name="计划2" localSheetId="19" hidden="1">{#N/A,#N/A,FALSE,"p9";#N/A,#N/A,FALSE,"p1";#N/A,#N/A,FALSE,"p2";#N/A,#N/A,FALSE,"p3";#N/A,#N/A,FALSE,"p4";#N/A,#N/A,FALSE,"p5";#N/A,#N/A,FALSE,"p6";#N/A,#N/A,FALSE,"p7";#N/A,#N/A,FALSE,"p8"}</definedName>
    <definedName name="计划2" localSheetId="2" hidden="1">{#N/A,#N/A,FALSE,"p9";#N/A,#N/A,FALSE,"p1";#N/A,#N/A,FALSE,"p2";#N/A,#N/A,FALSE,"p3";#N/A,#N/A,FALSE,"p4";#N/A,#N/A,FALSE,"p5";#N/A,#N/A,FALSE,"p6";#N/A,#N/A,FALSE,"p7";#N/A,#N/A,FALSE,"p8"}</definedName>
    <definedName name="计划2" localSheetId="5" hidden="1">{#N/A,#N/A,FALSE,"p9";#N/A,#N/A,FALSE,"p1";#N/A,#N/A,FALSE,"p2";#N/A,#N/A,FALSE,"p3";#N/A,#N/A,FALSE,"p4";#N/A,#N/A,FALSE,"p5";#N/A,#N/A,FALSE,"p6";#N/A,#N/A,FALSE,"p7";#N/A,#N/A,FALSE,"p8"}</definedName>
    <definedName name="计划2" localSheetId="7" hidden="1">{#N/A,#N/A,FALSE,"p9";#N/A,#N/A,FALSE,"p1";#N/A,#N/A,FALSE,"p2";#N/A,#N/A,FALSE,"p3";#N/A,#N/A,FALSE,"p4";#N/A,#N/A,FALSE,"p5";#N/A,#N/A,FALSE,"p6";#N/A,#N/A,FALSE,"p7";#N/A,#N/A,FALSE,"p8"}</definedName>
    <definedName name="计划2" localSheetId="8" hidden="1">{#N/A,#N/A,FALSE,"p9";#N/A,#N/A,FALSE,"p1";#N/A,#N/A,FALSE,"p2";#N/A,#N/A,FALSE,"p3";#N/A,#N/A,FALSE,"p4";#N/A,#N/A,FALSE,"p5";#N/A,#N/A,FALSE,"p6";#N/A,#N/A,FALSE,"p7";#N/A,#N/A,FALSE,"p8"}</definedName>
    <definedName name="计划2" hidden="1">{#N/A,#N/A,FALSE,"p9";#N/A,#N/A,FALSE,"p1";#N/A,#N/A,FALSE,"p2";#N/A,#N/A,FALSE,"p3";#N/A,#N/A,FALSE,"p4";#N/A,#N/A,FALSE,"p5";#N/A,#N/A,FALSE,"p6";#N/A,#N/A,FALSE,"p7";#N/A,#N/A,FALSE,"p8"}</definedName>
    <definedName name="实施">#REF!</definedName>
  </definedNames>
  <calcPr fullCalcOnLoad="1"/>
</workbook>
</file>

<file path=xl/comments2.xml><?xml version="1.0" encoding="utf-8"?>
<comments xmlns="http://schemas.openxmlformats.org/spreadsheetml/2006/main">
  <authors>
    <author>作者</author>
  </authors>
  <commentList>
    <comment ref="A25" authorId="0">
      <text>
        <r>
          <rPr>
            <b/>
            <sz val="9"/>
            <rFont val="宋体"/>
            <family val="0"/>
          </rPr>
          <t>作者:</t>
        </r>
        <r>
          <rPr>
            <sz val="9"/>
            <rFont val="宋体"/>
            <family val="0"/>
          </rPr>
          <t xml:space="preserve">
2012年科目名称改动</t>
        </r>
      </text>
    </comment>
  </commentList>
</comments>
</file>

<file path=xl/comments3.xml><?xml version="1.0" encoding="utf-8"?>
<comments xmlns="http://schemas.openxmlformats.org/spreadsheetml/2006/main">
  <authors>
    <author>作者</author>
  </authors>
  <commentList>
    <comment ref="B320" authorId="0">
      <text>
        <r>
          <rPr>
            <b/>
            <sz val="9"/>
            <rFont val="宋体"/>
            <family val="0"/>
          </rPr>
          <t>作者:</t>
        </r>
        <r>
          <rPr>
            <sz val="9"/>
            <rFont val="宋体"/>
            <family val="0"/>
          </rPr>
          <t xml:space="preserve">
2012年科目名称改动</t>
        </r>
      </text>
    </comment>
  </commentList>
</comments>
</file>

<file path=xl/sharedStrings.xml><?xml version="1.0" encoding="utf-8"?>
<sst xmlns="http://schemas.openxmlformats.org/spreadsheetml/2006/main" count="1685" uniqueCount="1070">
  <si>
    <r>
      <rPr>
        <sz val="11"/>
        <rFont val="黑体"/>
        <family val="3"/>
      </rPr>
      <t>附表</t>
    </r>
    <r>
      <rPr>
        <sz val="11"/>
        <rFont val="Times New Roman"/>
        <family val="1"/>
      </rPr>
      <t>1-1</t>
    </r>
  </si>
  <si>
    <t>一般公共预算收入表</t>
  </si>
  <si>
    <r>
      <rPr>
        <sz val="12"/>
        <rFont val="方正仿宋_GBK"/>
        <family val="0"/>
      </rPr>
      <t>单位：万元</t>
    </r>
  </si>
  <si>
    <r>
      <t>项</t>
    </r>
    <r>
      <rPr>
        <b/>
        <sz val="12"/>
        <rFont val="宋体"/>
        <family val="0"/>
      </rPr>
      <t>目</t>
    </r>
  </si>
  <si>
    <t>预算数</t>
  </si>
  <si>
    <t>一、区本级收入</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</si>
  <si>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</si>
  <si>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</si>
  <si>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</si>
  <si>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</si>
  <si>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</si>
  <si>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</si>
  <si>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</si>
  <si>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</si>
  <si>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</si>
  <si>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</si>
  <si>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</si>
  <si>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</si>
  <si>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</si>
  <si>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</si>
  <si>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</si>
  <si>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</si>
  <si>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</si>
  <si>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</si>
  <si>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</si>
  <si>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</si>
  <si>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</si>
  <si>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</si>
  <si>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</si>
  <si>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</si>
  <si>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</si>
  <si>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</si>
  <si>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二、上级补助收入</t>
  </si>
  <si>
    <t>三、上年结转收入</t>
  </si>
  <si>
    <t>四、调入资金</t>
  </si>
  <si>
    <t>合计</t>
  </si>
  <si>
    <r>
      <rPr>
        <sz val="11"/>
        <rFont val="黑体"/>
        <family val="3"/>
      </rPr>
      <t>附表</t>
    </r>
    <r>
      <rPr>
        <sz val="11"/>
        <rFont val="Times New Roman"/>
        <family val="1"/>
      </rPr>
      <t>1-2</t>
    </r>
  </si>
  <si>
    <t>一般公共预算支出表</t>
  </si>
  <si>
    <r>
      <rPr>
        <sz val="11"/>
        <rFont val="方正仿宋_GBK"/>
        <family val="0"/>
      </rPr>
      <t>单位：万元</t>
    </r>
  </si>
  <si>
    <r>
      <rPr>
        <sz val="11"/>
        <rFont val="方正书宋_GBK"/>
        <family val="0"/>
      </rPr>
      <t>科目编码</t>
    </r>
  </si>
  <si>
    <r>
      <rPr>
        <sz val="11"/>
        <rFont val="方正书宋_GBK"/>
        <family val="0"/>
      </rPr>
      <t>科目（单位）名称</t>
    </r>
  </si>
  <si>
    <r>
      <rPr>
        <sz val="11"/>
        <rFont val="方正书宋_GBK"/>
        <family val="0"/>
      </rPr>
      <t>合计</t>
    </r>
  </si>
  <si>
    <t>一、本级支出</t>
  </si>
  <si>
    <t>201</t>
  </si>
  <si>
    <r>
      <rPr>
        <sz val="11"/>
        <rFont val="方正仿宋_GBK"/>
        <family val="0"/>
      </rPr>
      <t>一般公共服务支出类合计</t>
    </r>
  </si>
  <si>
    <r>
      <t>1</t>
    </r>
    <r>
      <rPr>
        <sz val="11"/>
        <rFont val="宋体"/>
        <family val="0"/>
      </rPr>
      <t>.</t>
    </r>
    <r>
      <rPr>
        <sz val="11"/>
        <rFont val="宋体"/>
        <family val="0"/>
      </rPr>
      <t>一般公共服务</t>
    </r>
  </si>
  <si>
    <t>20101</t>
  </si>
  <si>
    <r>
      <t xml:space="preserve"> </t>
    </r>
    <r>
      <rPr>
        <sz val="11"/>
        <rFont val="方正仿宋_GBK"/>
        <family val="0"/>
      </rPr>
      <t>人大事务款合计</t>
    </r>
  </si>
  <si>
    <r>
      <t>2</t>
    </r>
    <r>
      <rPr>
        <sz val="11"/>
        <rFont val="宋体"/>
        <family val="0"/>
      </rPr>
      <t>.</t>
    </r>
    <r>
      <rPr>
        <sz val="11"/>
        <rFont val="宋体"/>
        <family val="0"/>
      </rPr>
      <t>外交支出</t>
    </r>
  </si>
  <si>
    <t>2010101</t>
  </si>
  <si>
    <r>
      <t xml:space="preserve">  </t>
    </r>
    <r>
      <rPr>
        <sz val="11"/>
        <rFont val="方正仿宋_GBK"/>
        <family val="0"/>
      </rPr>
      <t>行政运行项合计</t>
    </r>
  </si>
  <si>
    <r>
      <t>3</t>
    </r>
    <r>
      <rPr>
        <sz val="11"/>
        <rFont val="宋体"/>
        <family val="0"/>
      </rPr>
      <t>.</t>
    </r>
    <r>
      <rPr>
        <sz val="11"/>
        <rFont val="宋体"/>
        <family val="0"/>
      </rPr>
      <t>国防支出</t>
    </r>
  </si>
  <si>
    <t>2010199</t>
  </si>
  <si>
    <r>
      <t xml:space="preserve">  </t>
    </r>
    <r>
      <rPr>
        <sz val="11"/>
        <rFont val="方正仿宋_GBK"/>
        <family val="0"/>
      </rPr>
      <t>其他人大事务支出项合计</t>
    </r>
  </si>
  <si>
    <r>
      <t>4</t>
    </r>
    <r>
      <rPr>
        <sz val="11"/>
        <rFont val="宋体"/>
        <family val="0"/>
      </rPr>
      <t>.</t>
    </r>
    <r>
      <rPr>
        <sz val="11"/>
        <rFont val="宋体"/>
        <family val="0"/>
      </rPr>
      <t>公共安全支出</t>
    </r>
  </si>
  <si>
    <r>
      <t>5</t>
    </r>
    <r>
      <rPr>
        <sz val="11"/>
        <rFont val="宋体"/>
        <family val="0"/>
      </rPr>
      <t>.</t>
    </r>
    <r>
      <rPr>
        <sz val="11"/>
        <rFont val="宋体"/>
        <family val="0"/>
      </rPr>
      <t>教育支出</t>
    </r>
  </si>
  <si>
    <r>
      <t>6</t>
    </r>
    <r>
      <rPr>
        <sz val="11"/>
        <rFont val="宋体"/>
        <family val="0"/>
      </rPr>
      <t>.</t>
    </r>
    <r>
      <rPr>
        <sz val="11"/>
        <rFont val="宋体"/>
        <family val="0"/>
      </rPr>
      <t>科学技术支出</t>
    </r>
  </si>
  <si>
    <r>
      <t>7</t>
    </r>
    <r>
      <rPr>
        <sz val="11"/>
        <rFont val="宋体"/>
        <family val="0"/>
      </rPr>
      <t>.</t>
    </r>
    <r>
      <rPr>
        <sz val="11"/>
        <rFont val="宋体"/>
        <family val="0"/>
      </rPr>
      <t>文化旅游体育与传媒支出</t>
    </r>
  </si>
  <si>
    <r>
      <t>8</t>
    </r>
    <r>
      <rPr>
        <sz val="11"/>
        <rFont val="宋体"/>
        <family val="0"/>
      </rPr>
      <t>.</t>
    </r>
    <r>
      <rPr>
        <sz val="11"/>
        <rFont val="宋体"/>
        <family val="0"/>
      </rPr>
      <t>社会保障和就业支出</t>
    </r>
  </si>
  <si>
    <r>
      <t>9</t>
    </r>
    <r>
      <rPr>
        <sz val="11"/>
        <rFont val="宋体"/>
        <family val="0"/>
      </rPr>
      <t>.</t>
    </r>
    <r>
      <rPr>
        <sz val="11"/>
        <rFont val="宋体"/>
        <family val="0"/>
      </rPr>
      <t>卫生健康支出</t>
    </r>
  </si>
  <si>
    <r>
      <t>1</t>
    </r>
    <r>
      <rPr>
        <sz val="11"/>
        <rFont val="宋体"/>
        <family val="0"/>
      </rPr>
      <t>0.</t>
    </r>
    <r>
      <rPr>
        <sz val="11"/>
        <rFont val="宋体"/>
        <family val="0"/>
      </rPr>
      <t>节能环保支出</t>
    </r>
  </si>
  <si>
    <r>
      <t>1</t>
    </r>
    <r>
      <rPr>
        <sz val="11"/>
        <rFont val="宋体"/>
        <family val="0"/>
      </rPr>
      <t>1.</t>
    </r>
    <r>
      <rPr>
        <sz val="11"/>
        <rFont val="宋体"/>
        <family val="0"/>
      </rPr>
      <t>城乡社区支出</t>
    </r>
  </si>
  <si>
    <t>232</t>
  </si>
  <si>
    <r>
      <rPr>
        <sz val="9"/>
        <rFont val="宋体"/>
        <family val="0"/>
      </rPr>
      <t>债务付息支出类合计</t>
    </r>
  </si>
  <si>
    <r>
      <t>1</t>
    </r>
    <r>
      <rPr>
        <sz val="11"/>
        <rFont val="宋体"/>
        <family val="0"/>
      </rPr>
      <t>2.</t>
    </r>
    <r>
      <rPr>
        <sz val="11"/>
        <rFont val="宋体"/>
        <family val="0"/>
      </rPr>
      <t>农林水支出</t>
    </r>
  </si>
  <si>
    <t>23203</t>
  </si>
  <si>
    <r>
      <t xml:space="preserve"> </t>
    </r>
    <r>
      <rPr>
        <sz val="9"/>
        <rFont val="宋体"/>
        <family val="0"/>
      </rPr>
      <t>地方政府一般债务付息支出款合计</t>
    </r>
  </si>
  <si>
    <r>
      <t>1</t>
    </r>
    <r>
      <rPr>
        <sz val="11"/>
        <rFont val="宋体"/>
        <family val="0"/>
      </rPr>
      <t>3.</t>
    </r>
    <r>
      <rPr>
        <sz val="11"/>
        <rFont val="宋体"/>
        <family val="0"/>
      </rPr>
      <t>交通运输支出</t>
    </r>
  </si>
  <si>
    <t>2320301</t>
  </si>
  <si>
    <r>
      <t xml:space="preserve">  </t>
    </r>
    <r>
      <rPr>
        <sz val="9"/>
        <rFont val="宋体"/>
        <family val="0"/>
      </rPr>
      <t>地方政府一般债券付息支出项合计</t>
    </r>
  </si>
  <si>
    <r>
      <t>1</t>
    </r>
    <r>
      <rPr>
        <sz val="11"/>
        <rFont val="宋体"/>
        <family val="0"/>
      </rPr>
      <t>4.</t>
    </r>
    <r>
      <rPr>
        <sz val="11"/>
        <rFont val="宋体"/>
        <family val="0"/>
      </rPr>
      <t>资源勘探信息等支出</t>
    </r>
  </si>
  <si>
    <r>
      <t>1</t>
    </r>
    <r>
      <rPr>
        <sz val="11"/>
        <rFont val="宋体"/>
        <family val="0"/>
      </rPr>
      <t>5.</t>
    </r>
    <r>
      <rPr>
        <sz val="11"/>
        <rFont val="宋体"/>
        <family val="0"/>
      </rPr>
      <t>商业服务业等支出</t>
    </r>
  </si>
  <si>
    <r>
      <t>1</t>
    </r>
    <r>
      <rPr>
        <sz val="11"/>
        <rFont val="宋体"/>
        <family val="0"/>
      </rPr>
      <t>6.</t>
    </r>
    <r>
      <rPr>
        <sz val="11"/>
        <rFont val="宋体"/>
        <family val="0"/>
      </rPr>
      <t>金融支出</t>
    </r>
  </si>
  <si>
    <r>
      <t>1</t>
    </r>
    <r>
      <rPr>
        <sz val="11"/>
        <rFont val="宋体"/>
        <family val="0"/>
      </rPr>
      <t>7.</t>
    </r>
    <r>
      <rPr>
        <sz val="11"/>
        <rFont val="宋体"/>
        <family val="0"/>
      </rPr>
      <t>援助其他地区支出</t>
    </r>
  </si>
  <si>
    <r>
      <t>1</t>
    </r>
    <r>
      <rPr>
        <sz val="11"/>
        <rFont val="宋体"/>
        <family val="0"/>
      </rPr>
      <t>8.</t>
    </r>
    <r>
      <rPr>
        <sz val="11"/>
        <rFont val="宋体"/>
        <family val="0"/>
      </rPr>
      <t>自然资源海洋气象等支出</t>
    </r>
  </si>
  <si>
    <r>
      <t>1</t>
    </r>
    <r>
      <rPr>
        <sz val="11"/>
        <rFont val="宋体"/>
        <family val="0"/>
      </rPr>
      <t>9.</t>
    </r>
    <r>
      <rPr>
        <sz val="11"/>
        <rFont val="宋体"/>
        <family val="0"/>
      </rPr>
      <t>住房保障支出</t>
    </r>
  </si>
  <si>
    <r>
      <t>2</t>
    </r>
    <r>
      <rPr>
        <sz val="11"/>
        <rFont val="宋体"/>
        <family val="0"/>
      </rPr>
      <t>0.</t>
    </r>
    <r>
      <rPr>
        <sz val="11"/>
        <rFont val="宋体"/>
        <family val="0"/>
      </rPr>
      <t>粮油物资储备支出</t>
    </r>
  </si>
  <si>
    <r>
      <t>2</t>
    </r>
    <r>
      <rPr>
        <sz val="11"/>
        <rFont val="宋体"/>
        <family val="0"/>
      </rPr>
      <t>1.</t>
    </r>
    <r>
      <rPr>
        <sz val="11"/>
        <rFont val="宋体"/>
        <family val="0"/>
      </rPr>
      <t>灾害防治及应急管理支出</t>
    </r>
  </si>
  <si>
    <r>
      <t>2</t>
    </r>
    <r>
      <rPr>
        <sz val="11"/>
        <rFont val="宋体"/>
        <family val="0"/>
      </rPr>
      <t>2.</t>
    </r>
    <r>
      <rPr>
        <sz val="11"/>
        <rFont val="宋体"/>
        <family val="0"/>
      </rPr>
      <t>预备费</t>
    </r>
  </si>
  <si>
    <r>
      <t>2</t>
    </r>
    <r>
      <rPr>
        <sz val="11"/>
        <rFont val="宋体"/>
        <family val="0"/>
      </rPr>
      <t>3.</t>
    </r>
    <r>
      <rPr>
        <sz val="11"/>
        <rFont val="宋体"/>
        <family val="0"/>
      </rPr>
      <t>债务付息支出</t>
    </r>
  </si>
  <si>
    <r>
      <t>2</t>
    </r>
    <r>
      <rPr>
        <sz val="11"/>
        <rFont val="宋体"/>
        <family val="0"/>
      </rPr>
      <t>4.</t>
    </r>
    <r>
      <rPr>
        <sz val="11"/>
        <rFont val="宋体"/>
        <family val="0"/>
      </rPr>
      <t>债务发行费用支出</t>
    </r>
  </si>
  <si>
    <r>
      <t>2</t>
    </r>
    <r>
      <rPr>
        <sz val="11"/>
        <rFont val="宋体"/>
        <family val="0"/>
      </rPr>
      <t>5.</t>
    </r>
    <r>
      <rPr>
        <sz val="11"/>
        <rFont val="宋体"/>
        <family val="0"/>
      </rPr>
      <t>其他支出</t>
    </r>
  </si>
  <si>
    <t>二、上解支出</t>
  </si>
  <si>
    <r>
      <rPr>
        <sz val="11"/>
        <rFont val="黑体"/>
        <family val="3"/>
      </rPr>
      <t>附表</t>
    </r>
    <r>
      <rPr>
        <sz val="11"/>
        <rFont val="Times New Roman"/>
        <family val="1"/>
      </rPr>
      <t>1-3</t>
    </r>
  </si>
  <si>
    <t>一般公共预算本级支出表</t>
  </si>
  <si>
    <r>
      <rPr>
        <b/>
        <sz val="11"/>
        <rFont val="方正书宋_GBK"/>
        <family val="0"/>
      </rPr>
      <t>科目编码</t>
    </r>
  </si>
  <si>
    <r>
      <rPr>
        <b/>
        <sz val="11"/>
        <rFont val="方正书宋_GBK"/>
        <family val="0"/>
      </rPr>
      <t>科目名称</t>
    </r>
  </si>
  <si>
    <r>
      <rPr>
        <b/>
        <sz val="11"/>
        <rFont val="方正书宋_GBK"/>
        <family val="0"/>
      </rPr>
      <t>预算数</t>
    </r>
  </si>
  <si>
    <t>一、一般公共服务</t>
  </si>
  <si>
    <t xml:space="preserve">    人大事务</t>
  </si>
  <si>
    <t xml:space="preserve">      行政运行</t>
  </si>
  <si>
    <t>20102</t>
  </si>
  <si>
    <t xml:space="preserve">    政协事务</t>
  </si>
  <si>
    <t>2010201</t>
  </si>
  <si>
    <t>20103</t>
  </si>
  <si>
    <t xml:space="preserve">    政府办公厅(室)及相关机构事务</t>
  </si>
  <si>
    <t>2010301</t>
  </si>
  <si>
    <t>2010302</t>
  </si>
  <si>
    <t xml:space="preserve">      一般行政管理事务</t>
  </si>
  <si>
    <t>2010305</t>
  </si>
  <si>
    <t xml:space="preserve">      专项业务活动</t>
  </si>
  <si>
    <t>2010308</t>
  </si>
  <si>
    <t xml:space="preserve">      信访事务</t>
  </si>
  <si>
    <t>2010350</t>
  </si>
  <si>
    <t xml:space="preserve">      事业运行</t>
  </si>
  <si>
    <t>2010399</t>
  </si>
  <si>
    <t xml:space="preserve">      其他政府办公厅（室）及相关机构事务支出</t>
  </si>
  <si>
    <t>20104</t>
  </si>
  <si>
    <t xml:space="preserve">    发展与改革事务</t>
  </si>
  <si>
    <t>2010401</t>
  </si>
  <si>
    <t>2010402</t>
  </si>
  <si>
    <t>2010408</t>
  </si>
  <si>
    <t xml:space="preserve">      物价管理</t>
  </si>
  <si>
    <t>2010450</t>
  </si>
  <si>
    <t>2010499</t>
  </si>
  <si>
    <t xml:space="preserve">      其他发展与改革事务支出</t>
  </si>
  <si>
    <t>20105</t>
  </si>
  <si>
    <t xml:space="preserve">    统计信息事务</t>
  </si>
  <si>
    <t>2010501</t>
  </si>
  <si>
    <t>2010506</t>
  </si>
  <si>
    <t xml:space="preserve">      统计管理</t>
  </si>
  <si>
    <t>2010550</t>
  </si>
  <si>
    <t>20106</t>
  </si>
  <si>
    <t xml:space="preserve">    财政事务</t>
  </si>
  <si>
    <t>2010601</t>
  </si>
  <si>
    <t>2010602</t>
  </si>
  <si>
    <t>2010604</t>
  </si>
  <si>
    <t xml:space="preserve">      预算改革业务</t>
  </si>
  <si>
    <t>2010699</t>
  </si>
  <si>
    <t xml:space="preserve">      其他财政事务支出</t>
  </si>
  <si>
    <t>20107</t>
  </si>
  <si>
    <t xml:space="preserve">    税收事务</t>
  </si>
  <si>
    <t>2010701</t>
  </si>
  <si>
    <t>20108</t>
  </si>
  <si>
    <t xml:space="preserve">    审计事务</t>
  </si>
  <si>
    <t>2010801</t>
  </si>
  <si>
    <t>2010804</t>
  </si>
  <si>
    <t xml:space="preserve">      审计业务</t>
  </si>
  <si>
    <t>2010899</t>
  </si>
  <si>
    <t xml:space="preserve">      其他审计事务支出</t>
  </si>
  <si>
    <t>20110</t>
  </si>
  <si>
    <t xml:space="preserve">    人力资源事务</t>
  </si>
  <si>
    <t>2011001</t>
  </si>
  <si>
    <t>2011050</t>
  </si>
  <si>
    <t>20111</t>
  </si>
  <si>
    <t xml:space="preserve">    纪检监察事务</t>
  </si>
  <si>
    <t>2011101</t>
  </si>
  <si>
    <t>2011102</t>
  </si>
  <si>
    <t>2011199</t>
  </si>
  <si>
    <t xml:space="preserve">      其他纪检监察事务支出</t>
  </si>
  <si>
    <t>20113</t>
  </si>
  <si>
    <t xml:space="preserve">    商贸事务</t>
  </si>
  <si>
    <t>2011301</t>
  </si>
  <si>
    <t>2011399</t>
  </si>
  <si>
    <t xml:space="preserve">      其他商贸事务支出</t>
  </si>
  <si>
    <t>20126</t>
  </si>
  <si>
    <t xml:space="preserve">    档案事务</t>
  </si>
  <si>
    <t>2012604</t>
  </si>
  <si>
    <t xml:space="preserve">      档案馆</t>
  </si>
  <si>
    <t>20128</t>
  </si>
  <si>
    <t xml:space="preserve">    民主党派及工商联事务</t>
  </si>
  <si>
    <t>2012801</t>
  </si>
  <si>
    <t>20129</t>
  </si>
  <si>
    <t xml:space="preserve">    群众团体事务</t>
  </si>
  <si>
    <t>2012901</t>
  </si>
  <si>
    <t>2012902</t>
  </si>
  <si>
    <t>2012999</t>
  </si>
  <si>
    <t xml:space="preserve">      其他群众团体事务支出</t>
  </si>
  <si>
    <t>20131</t>
  </si>
  <si>
    <t xml:space="preserve">    党委办公厅（室）及相关机构事务</t>
  </si>
  <si>
    <t>2013101</t>
  </si>
  <si>
    <t>2013102</t>
  </si>
  <si>
    <t>2013103</t>
  </si>
  <si>
    <t xml:space="preserve">      机关服务</t>
  </si>
  <si>
    <t>20132</t>
  </si>
  <si>
    <t xml:space="preserve">    组织事务</t>
  </si>
  <si>
    <t>2013201</t>
  </si>
  <si>
    <t>2013299</t>
  </si>
  <si>
    <t xml:space="preserve">      其他组织事务支出</t>
  </si>
  <si>
    <t>20133</t>
  </si>
  <si>
    <t xml:space="preserve">    宣传事务</t>
  </si>
  <si>
    <t>2013301</t>
  </si>
  <si>
    <t>20134</t>
  </si>
  <si>
    <t xml:space="preserve">    统战事务</t>
  </si>
  <si>
    <t>2013401</t>
  </si>
  <si>
    <t>20138</t>
  </si>
  <si>
    <t xml:space="preserve">    市场监督管理事务</t>
  </si>
  <si>
    <t>2013801</t>
  </si>
  <si>
    <t>2013804</t>
  </si>
  <si>
    <t xml:space="preserve">      市场监督管理专项</t>
  </si>
  <si>
    <t>2013850</t>
  </si>
  <si>
    <t>2013899</t>
  </si>
  <si>
    <t xml:space="preserve">      其他市场监督管理事务</t>
  </si>
  <si>
    <t>204</t>
  </si>
  <si>
    <t>四、公共安全支出</t>
  </si>
  <si>
    <t>20402</t>
  </si>
  <si>
    <t xml:space="preserve">    公安</t>
  </si>
  <si>
    <t>2040201</t>
  </si>
  <si>
    <t>2040202</t>
  </si>
  <si>
    <t>2040219</t>
  </si>
  <si>
    <t xml:space="preserve">      信息化建设</t>
  </si>
  <si>
    <t>2040220</t>
  </si>
  <si>
    <t xml:space="preserve">      执法办案</t>
  </si>
  <si>
    <t>2040299</t>
  </si>
  <si>
    <t xml:space="preserve">      其他公安支出</t>
  </si>
  <si>
    <t>20404</t>
  </si>
  <si>
    <t xml:space="preserve">    检察</t>
  </si>
  <si>
    <t>2040401</t>
  </si>
  <si>
    <t>2040499</t>
  </si>
  <si>
    <t xml:space="preserve">      其他检察支出</t>
  </si>
  <si>
    <t>20405</t>
  </si>
  <si>
    <t xml:space="preserve">    法院</t>
  </si>
  <si>
    <t>2040501</t>
  </si>
  <si>
    <t>2040504</t>
  </si>
  <si>
    <t xml:space="preserve">      案件审判</t>
  </si>
  <si>
    <t>2040505</t>
  </si>
  <si>
    <t xml:space="preserve">      案件执行</t>
  </si>
  <si>
    <t>2040599</t>
  </si>
  <si>
    <t xml:space="preserve">      其他法院支出</t>
  </si>
  <si>
    <t>20506</t>
  </si>
  <si>
    <t xml:space="preserve">    司法</t>
  </si>
  <si>
    <t>2050601</t>
  </si>
  <si>
    <t>2040604</t>
  </si>
  <si>
    <t xml:space="preserve">      基层司法业务</t>
  </si>
  <si>
    <t>2040605</t>
  </si>
  <si>
    <t xml:space="preserve">      普法宣传</t>
  </si>
  <si>
    <t>2040607</t>
  </si>
  <si>
    <t xml:space="preserve">      法律援助</t>
  </si>
  <si>
    <t>2040610</t>
  </si>
  <si>
    <t xml:space="preserve">      社区矫正</t>
  </si>
  <si>
    <t>2040699</t>
  </si>
  <si>
    <t xml:space="preserve">      其他司法支出</t>
  </si>
  <si>
    <t>205</t>
  </si>
  <si>
    <t>五、教育支出</t>
  </si>
  <si>
    <t>20501</t>
  </si>
  <si>
    <t xml:space="preserve">    教育管理事务</t>
  </si>
  <si>
    <t>2050101</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</si>
  <si>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</si>
  <si>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</si>
  <si>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</si>
  <si>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</si>
  <si>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</si>
  <si>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</si>
  <si>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</si>
  <si>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</si>
  <si>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</si>
  <si>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</si>
  <si>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</si>
  <si>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</si>
  <si>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2050299</t>
  </si>
  <si>
    <t xml:space="preserve">      其他普通教育支出</t>
  </si>
  <si>
    <t>20503</t>
  </si>
  <si>
    <t xml:space="preserve">    职业教育</t>
  </si>
  <si>
    <t>2050301</t>
  </si>
  <si>
    <t xml:space="preserve">    初等职业教育</t>
  </si>
  <si>
    <t>2050302</t>
  </si>
  <si>
    <t xml:space="preserve">      中专教育</t>
  </si>
  <si>
    <t>2050399</t>
  </si>
  <si>
    <t xml:space="preserve">      其他职业教育支出</t>
  </si>
  <si>
    <t>20507</t>
  </si>
  <si>
    <t xml:space="preserve">    特殊教育</t>
  </si>
  <si>
    <t>2050701</t>
  </si>
  <si>
    <t xml:space="preserve">    特殊学校教育</t>
  </si>
  <si>
    <t>20508</t>
  </si>
  <si>
    <t xml:space="preserve">    进修及培训</t>
  </si>
  <si>
    <t>2050801</t>
  </si>
  <si>
    <t xml:space="preserve">      教师进修</t>
  </si>
  <si>
    <t>2050802</t>
  </si>
  <si>
    <t xml:space="preserve">      干部教育</t>
  </si>
  <si>
    <t>20509</t>
  </si>
  <si>
    <t xml:space="preserve">    教育费附加安排的支出</t>
  </si>
  <si>
    <t>2050901</t>
  </si>
  <si>
    <t xml:space="preserve">      农村中小学校舍建设</t>
  </si>
  <si>
    <t>2050999</t>
  </si>
  <si>
    <t xml:space="preserve">      其他教育费附加安排的支出</t>
  </si>
  <si>
    <t>2059999</t>
  </si>
  <si>
    <t xml:space="preserve">    其他教育支出</t>
  </si>
  <si>
    <t>206</t>
  </si>
  <si>
    <t>六、科学技术支出</t>
  </si>
  <si>
    <t>20601</t>
  </si>
  <si>
    <t xml:space="preserve">    科学技术管理事务</t>
  </si>
  <si>
    <t>2060101</t>
  </si>
  <si>
    <t>20604</t>
  </si>
  <si>
    <t xml:space="preserve">    技术研究与开发</t>
  </si>
  <si>
    <t>2060402</t>
  </si>
  <si>
    <t xml:space="preserve">      应用技术研究与开发</t>
  </si>
  <si>
    <t>207</t>
  </si>
  <si>
    <t>七、文化旅游体育与传媒支出</t>
  </si>
  <si>
    <t>20701</t>
  </si>
  <si>
    <t xml:space="preserve">    文化和旅游</t>
  </si>
  <si>
    <t>2070101</t>
  </si>
  <si>
    <t>2070112</t>
  </si>
  <si>
    <t xml:space="preserve">      文化和旅游市场管理</t>
  </si>
  <si>
    <t>2070114</t>
  </si>
  <si>
    <t xml:space="preserve">      旅游行业业务管理</t>
  </si>
  <si>
    <t>2070199</t>
  </si>
  <si>
    <t xml:space="preserve">      其他文化和旅游支出</t>
  </si>
  <si>
    <t>20702</t>
  </si>
  <si>
    <t xml:space="preserve">    文物</t>
  </si>
  <si>
    <t>2070201</t>
  </si>
  <si>
    <t>20703</t>
  </si>
  <si>
    <t xml:space="preserve">    体育</t>
  </si>
  <si>
    <t>2070308</t>
  </si>
  <si>
    <t xml:space="preserve">      群众体育</t>
  </si>
  <si>
    <t>20704</t>
  </si>
  <si>
    <t xml:space="preserve">    新闻出版影视</t>
  </si>
  <si>
    <t>2070602</t>
  </si>
  <si>
    <t>2070607</t>
  </si>
  <si>
    <t xml:space="preserve">      电影</t>
  </si>
  <si>
    <t>20708</t>
  </si>
  <si>
    <t xml:space="preserve">    广播电视</t>
  </si>
  <si>
    <t>2070804</t>
  </si>
  <si>
    <t xml:space="preserve">      广播</t>
  </si>
  <si>
    <t>2070805</t>
  </si>
  <si>
    <t xml:space="preserve">      电视</t>
  </si>
  <si>
    <t>20799</t>
  </si>
  <si>
    <t xml:space="preserve">    其他文化体育与传媒支出</t>
  </si>
  <si>
    <t>2079999</t>
  </si>
  <si>
    <t xml:space="preserve">      其他文化体育与传媒支出</t>
  </si>
  <si>
    <t>208</t>
  </si>
  <si>
    <t>八、社会保障和就业支出</t>
  </si>
  <si>
    <t>20801</t>
  </si>
  <si>
    <t xml:space="preserve">    人力资源和社会保障管理事务</t>
  </si>
  <si>
    <t>2080199</t>
  </si>
  <si>
    <t xml:space="preserve">      其他人力资源和社会保障管理事务支出</t>
  </si>
  <si>
    <t>20802</t>
  </si>
  <si>
    <t xml:space="preserve">    民政管理事务</t>
  </si>
  <si>
    <t>2080201</t>
  </si>
  <si>
    <t>2080299</t>
  </si>
  <si>
    <t xml:space="preserve">      其他民政管理事务支出</t>
  </si>
  <si>
    <t>20805</t>
  </si>
  <si>
    <t xml:space="preserve">    行政事业单位离退休</t>
  </si>
  <si>
    <t>2080501</t>
  </si>
  <si>
    <t xml:space="preserve">      归口管理的行政单位离退休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</si>
  <si>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</si>
  <si>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</si>
  <si>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</si>
  <si>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</si>
  <si>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</si>
  <si>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</si>
  <si>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</si>
  <si>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</si>
  <si>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</si>
  <si>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</si>
  <si>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20807</t>
  </si>
  <si>
    <t xml:space="preserve">    就业补助</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</si>
  <si>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</si>
  <si>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</si>
  <si>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</si>
  <si>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</si>
  <si>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</si>
  <si>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</si>
  <si>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</si>
  <si>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</si>
  <si>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</si>
  <si>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</si>
  <si>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</si>
  <si>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</si>
  <si>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</si>
  <si>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</si>
  <si>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2080899</t>
  </si>
  <si>
    <t xml:space="preserve">      其他优抚支出 </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</si>
  <si>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</si>
  <si>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</si>
  <si>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</si>
  <si>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</si>
  <si>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</si>
  <si>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</si>
  <si>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</si>
  <si>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</si>
  <si>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</si>
  <si>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</si>
  <si>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</si>
  <si>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</si>
  <si>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20810</t>
  </si>
  <si>
    <t xml:space="preserve">    社会福利</t>
  </si>
  <si>
    <t>2081001</t>
  </si>
  <si>
    <t xml:space="preserve">      儿童福利</t>
  </si>
  <si>
    <t>2081002</t>
  </si>
  <si>
    <t xml:space="preserve">      老年福利</t>
  </si>
  <si>
    <t>2081004</t>
  </si>
  <si>
    <t xml:space="preserve">      殡葬</t>
  </si>
  <si>
    <t>20811</t>
  </si>
  <si>
    <t xml:space="preserve">    残疾人事业</t>
  </si>
  <si>
    <t>2081101</t>
  </si>
  <si>
    <t>2081105</t>
  </si>
  <si>
    <t xml:space="preserve">      残疾人就业和扶贫</t>
  </si>
  <si>
    <t>2081107</t>
  </si>
  <si>
    <t xml:space="preserve">      残疾人生活和护理补贴</t>
  </si>
  <si>
    <t>2081199</t>
  </si>
  <si>
    <t xml:space="preserve">      其他残疾人事业支出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</si>
  <si>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</si>
  <si>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</si>
  <si>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</si>
  <si>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</si>
  <si>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</si>
  <si>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</si>
  <si>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</si>
  <si>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</si>
  <si>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</si>
  <si>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</si>
  <si>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</si>
  <si>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</si>
  <si>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</si>
  <si>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</si>
  <si>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</si>
  <si>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</si>
  <si>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</si>
  <si>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</si>
  <si>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20825</t>
  </si>
  <si>
    <t xml:space="preserve">    其他生活救助</t>
  </si>
  <si>
    <t>2082502</t>
  </si>
  <si>
    <t xml:space="preserve">      其他农村生活救助  </t>
  </si>
  <si>
    <t>20826</t>
  </si>
  <si>
    <t xml:space="preserve">    财政对基本养老保险基金的补助</t>
  </si>
  <si>
    <t>2082602</t>
  </si>
  <si>
    <t xml:space="preserve">      财政对城乡居民基本养老保险基金的补助</t>
  </si>
  <si>
    <t>20899</t>
  </si>
  <si>
    <t xml:space="preserve">    其他社会保障和就业支出</t>
  </si>
  <si>
    <t>2089901</t>
  </si>
  <si>
    <t xml:space="preserve">      其他社会保障和就业支出</t>
  </si>
  <si>
    <t>210</t>
  </si>
  <si>
    <t>九、卫生健康支出</t>
  </si>
  <si>
    <t>21001</t>
  </si>
  <si>
    <t xml:space="preserve">    卫生健康管理事务</t>
  </si>
  <si>
    <t>2100101</t>
  </si>
  <si>
    <t>2100199</t>
  </si>
  <si>
    <t xml:space="preserve">      其他卫生健康管理事务支出</t>
  </si>
  <si>
    <t>21002</t>
  </si>
  <si>
    <t xml:space="preserve">    公立医院</t>
  </si>
  <si>
    <t>2100201</t>
  </si>
  <si>
    <t xml:space="preserve">      综合医院</t>
  </si>
  <si>
    <t>2100299</t>
  </si>
  <si>
    <t xml:space="preserve">      其他公立医院支出</t>
  </si>
  <si>
    <t>21003</t>
  </si>
  <si>
    <t xml:space="preserve">    基层医疗卫生机构</t>
  </si>
  <si>
    <t>2100399</t>
  </si>
  <si>
    <t xml:space="preserve">      其他基层医疗卫生机构支出</t>
  </si>
  <si>
    <t>21004</t>
  </si>
  <si>
    <t xml:space="preserve">    公共卫生</t>
  </si>
  <si>
    <t>2100401</t>
  </si>
  <si>
    <t xml:space="preserve">      疾病预防控制机构</t>
  </si>
  <si>
    <t>2100403</t>
  </si>
  <si>
    <t xml:space="preserve">      妇幼保健机构</t>
  </si>
  <si>
    <t>2100408</t>
  </si>
  <si>
    <t xml:space="preserve">      基本公共卫生服务</t>
  </si>
  <si>
    <t>2100409</t>
  </si>
  <si>
    <t xml:space="preserve">      重大公共卫生专项</t>
  </si>
  <si>
    <t>21007</t>
  </si>
  <si>
    <t xml:space="preserve">    计划生育事务</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</si>
  <si>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</si>
  <si>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</si>
  <si>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</si>
  <si>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</si>
  <si>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</si>
  <si>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</si>
  <si>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</si>
  <si>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</si>
  <si>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</si>
  <si>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</si>
  <si>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21012</t>
  </si>
  <si>
    <t xml:space="preserve">    财政对基本医疗保险基金的补助</t>
  </si>
  <si>
    <t>2101202</t>
  </si>
  <si>
    <t xml:space="preserve">      财政对城乡居民基本医疗保险基金的补助</t>
  </si>
  <si>
    <t>21013</t>
  </si>
  <si>
    <t xml:space="preserve">    医疗救助</t>
  </si>
  <si>
    <t>2101301</t>
  </si>
  <si>
    <t xml:space="preserve">      城乡医疗救助</t>
  </si>
  <si>
    <t>21014</t>
  </si>
  <si>
    <t xml:space="preserve">    优抚对象医疗</t>
  </si>
  <si>
    <t>2101401</t>
  </si>
  <si>
    <t xml:space="preserve">      优抚对象医疗补助</t>
  </si>
  <si>
    <t>21015</t>
  </si>
  <si>
    <t xml:space="preserve">    医疗保障管理事务</t>
  </si>
  <si>
    <t>2101506</t>
  </si>
  <si>
    <t xml:space="preserve">      医疗保障经办事务</t>
  </si>
  <si>
    <t>2101550</t>
  </si>
  <si>
    <t>211</t>
  </si>
  <si>
    <t>十、节能环保支出</t>
  </si>
  <si>
    <t>21101</t>
  </si>
  <si>
    <t xml:space="preserve">    环境保护管理事务</t>
  </si>
  <si>
    <t>2110101</t>
  </si>
  <si>
    <t>2110199</t>
  </si>
  <si>
    <t xml:space="preserve">      其他环境保护管理事务支出</t>
  </si>
  <si>
    <t>21102</t>
  </si>
  <si>
    <t xml:space="preserve">    环境监测与监察</t>
  </si>
  <si>
    <t>2110299</t>
  </si>
  <si>
    <t xml:space="preserve">      其他环境监测与监察支出</t>
  </si>
  <si>
    <t>21103</t>
  </si>
  <si>
    <t xml:space="preserve">    污染防治</t>
  </si>
  <si>
    <t>2110301</t>
  </si>
  <si>
    <t xml:space="preserve">      大气</t>
  </si>
  <si>
    <t>21104</t>
  </si>
  <si>
    <t xml:space="preserve">    自然生态保护</t>
  </si>
  <si>
    <t>2110402</t>
  </si>
  <si>
    <t xml:space="preserve">      农村环境保护</t>
  </si>
  <si>
    <t>21105</t>
  </si>
  <si>
    <t xml:space="preserve">    天然林保护</t>
  </si>
  <si>
    <t>2110507</t>
  </si>
  <si>
    <t xml:space="preserve">      停伐补助</t>
  </si>
  <si>
    <t>21106</t>
  </si>
  <si>
    <t xml:space="preserve">    退耕还林</t>
  </si>
  <si>
    <t>2110602</t>
  </si>
  <si>
    <t xml:space="preserve">      退耕现金</t>
  </si>
  <si>
    <t>2111001</t>
  </si>
  <si>
    <t xml:space="preserve">    能源节约利用</t>
  </si>
  <si>
    <t>11111</t>
  </si>
  <si>
    <t xml:space="preserve">    污染减排</t>
  </si>
  <si>
    <t>2111101</t>
  </si>
  <si>
    <t xml:space="preserve">      生态环境执法监察</t>
  </si>
  <si>
    <t>212</t>
  </si>
  <si>
    <t>十一、城乡社区支出</t>
  </si>
  <si>
    <t>21201</t>
  </si>
  <si>
    <t xml:space="preserve">    城乡社区管理事务</t>
  </si>
  <si>
    <t>2120101</t>
  </si>
  <si>
    <t>2120104</t>
  </si>
  <si>
    <t xml:space="preserve">      城管执法</t>
  </si>
  <si>
    <t>2120107</t>
  </si>
  <si>
    <t xml:space="preserve">      市政公用行业市场监管</t>
  </si>
  <si>
    <t>21202</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</si>
  <si>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</si>
  <si>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</si>
  <si>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</si>
  <si>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</si>
  <si>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</si>
  <si>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</si>
  <si>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</si>
  <si>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</si>
  <si>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</si>
  <si>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21206</t>
  </si>
  <si>
    <t xml:space="preserve">    建设市场管理与监督</t>
  </si>
  <si>
    <t>21299</t>
  </si>
  <si>
    <t xml:space="preserve">    其他城乡社区支出</t>
  </si>
  <si>
    <t>213</t>
  </si>
  <si>
    <t>十二、农林水支出</t>
  </si>
  <si>
    <t>21301</t>
  </si>
  <si>
    <t xml:space="preserve">    农业</t>
  </si>
  <si>
    <t>2130101</t>
  </si>
  <si>
    <t>2130102</t>
  </si>
  <si>
    <t>2130104</t>
  </si>
  <si>
    <t>2130106</t>
  </si>
  <si>
    <t xml:space="preserve">      科技转化与推广服务</t>
  </si>
  <si>
    <t>2130108</t>
  </si>
  <si>
    <t xml:space="preserve">      病虫害控制</t>
  </si>
  <si>
    <t>2130109</t>
  </si>
  <si>
    <t xml:space="preserve">      农产品质量安全</t>
  </si>
  <si>
    <t>2130112</t>
  </si>
  <si>
    <t xml:space="preserve">      农业行业业务管理</t>
  </si>
  <si>
    <t>2130122</t>
  </si>
  <si>
    <t xml:space="preserve">      农业生产支持补贴</t>
  </si>
  <si>
    <t>2130126</t>
  </si>
  <si>
    <t xml:space="preserve">      农村公益事业</t>
  </si>
  <si>
    <t>2130135</t>
  </si>
  <si>
    <t xml:space="preserve">      农业资源保护修复与利用</t>
  </si>
  <si>
    <t>2130152</t>
  </si>
  <si>
    <t xml:space="preserve">      对高校毕业生到基层任职补助</t>
  </si>
  <si>
    <t>2130199</t>
  </si>
  <si>
    <t xml:space="preserve">      其他农业支出</t>
  </si>
  <si>
    <t xml:space="preserve">    林业和草原</t>
  </si>
  <si>
    <t>2130201</t>
  </si>
  <si>
    <t>2130204</t>
  </si>
  <si>
    <t xml:space="preserve">      事业机构</t>
  </si>
  <si>
    <t>2130205</t>
  </si>
  <si>
    <t xml:space="preserve">      森林培育</t>
  </si>
  <si>
    <t>2130209</t>
  </si>
  <si>
    <t xml:space="preserve">      森林生态效益补偿</t>
  </si>
  <si>
    <t>2130234</t>
  </si>
  <si>
    <t xml:space="preserve">      防灾减灾</t>
  </si>
  <si>
    <t>2130299</t>
  </si>
  <si>
    <t xml:space="preserve">      其他林业和草原支出</t>
  </si>
  <si>
    <t>21303</t>
  </si>
  <si>
    <t xml:space="preserve">    水利</t>
  </si>
  <si>
    <t>2130301</t>
  </si>
  <si>
    <t>2130302</t>
  </si>
  <si>
    <t>2130303</t>
  </si>
  <si>
    <t>2130304</t>
  </si>
  <si>
    <t xml:space="preserve">      水利行业业务管理</t>
  </si>
  <si>
    <t>2130314</t>
  </si>
  <si>
    <t xml:space="preserve">      防汛</t>
  </si>
  <si>
    <t>2130316</t>
  </si>
  <si>
    <t xml:space="preserve">      农田水利</t>
  </si>
  <si>
    <t>2130321</t>
  </si>
  <si>
    <t xml:space="preserve">      大中型水库移民后期扶持专项支出</t>
  </si>
  <si>
    <t>2130399</t>
  </si>
  <si>
    <t xml:space="preserve">      其他水利支出</t>
  </si>
  <si>
    <t>21305</t>
  </si>
  <si>
    <t xml:space="preserve">    扶贫</t>
  </si>
  <si>
    <t>2130504</t>
  </si>
  <si>
    <t xml:space="preserve">      农村基础设施建设</t>
  </si>
  <si>
    <t>2130499</t>
  </si>
  <si>
    <t xml:space="preserve">      其他扶贫支出</t>
  </si>
  <si>
    <t>21306</t>
  </si>
  <si>
    <t xml:space="preserve">    农业综合开发</t>
  </si>
  <si>
    <t>2130602</t>
  </si>
  <si>
    <t xml:space="preserve">      土地治理</t>
  </si>
  <si>
    <t>21307</t>
  </si>
  <si>
    <t xml:space="preserve">    农村综合改革</t>
  </si>
  <si>
    <t>2130701</t>
  </si>
  <si>
    <t xml:space="preserve">      对村民委员会和村党支部的补助</t>
  </si>
  <si>
    <t>21308</t>
  </si>
  <si>
    <t xml:space="preserve">    普惠金融发展支出</t>
  </si>
  <si>
    <t>2130803</t>
  </si>
  <si>
    <t xml:space="preserve">      农业保险保费补贴</t>
  </si>
  <si>
    <t>2130804</t>
  </si>
  <si>
    <t xml:space="preserve">      创业担保贷款贴息</t>
  </si>
  <si>
    <t>214</t>
  </si>
  <si>
    <t>十三、交通运输支出</t>
  </si>
  <si>
    <t>21401</t>
  </si>
  <si>
    <t xml:space="preserve">    公路水路运输</t>
  </si>
  <si>
    <t>2140101</t>
  </si>
  <si>
    <t>2140104</t>
  </si>
  <si>
    <t xml:space="preserve">      公路建设</t>
  </si>
  <si>
    <t>2140106</t>
  </si>
  <si>
    <t xml:space="preserve">      公路养护</t>
  </si>
  <si>
    <t>2140110</t>
  </si>
  <si>
    <t xml:space="preserve">      公路和运输安全</t>
  </si>
  <si>
    <t>2140199</t>
  </si>
  <si>
    <t xml:space="preserve">      其他公路水路运输支出</t>
  </si>
  <si>
    <t>215</t>
  </si>
  <si>
    <t>十四、资源勘探信息等支出</t>
  </si>
  <si>
    <t>21508</t>
  </si>
  <si>
    <t xml:space="preserve">    支持中小企业发展和管理支出</t>
  </si>
  <si>
    <t>2150801</t>
  </si>
  <si>
    <t>216</t>
  </si>
  <si>
    <t>十五、商业服务业等支出</t>
  </si>
  <si>
    <t>21606</t>
  </si>
  <si>
    <t xml:space="preserve">    涉外发展服务支出</t>
  </si>
  <si>
    <t>2160699</t>
  </si>
  <si>
    <t xml:space="preserve">      其他涉外发展服务支出</t>
  </si>
  <si>
    <t>220</t>
  </si>
  <si>
    <t>十八、自然资源海洋气象等支出</t>
  </si>
  <si>
    <t>22001</t>
  </si>
  <si>
    <t xml:space="preserve">     自然资源事务</t>
  </si>
  <si>
    <t>2200101</t>
  </si>
  <si>
    <t>2200104</t>
  </si>
  <si>
    <t xml:space="preserve">      自然资源规划及管理</t>
  </si>
  <si>
    <t>2200106</t>
  </si>
  <si>
    <t xml:space="preserve">      土地资源利用与保护</t>
  </si>
  <si>
    <t>2200110</t>
  </si>
  <si>
    <t xml:space="preserve">      国土整治</t>
  </si>
  <si>
    <t>2200199</t>
  </si>
  <si>
    <t xml:space="preserve">      其他自然资源事务支出</t>
  </si>
  <si>
    <t>22005</t>
  </si>
  <si>
    <t xml:space="preserve">    气象事务</t>
  </si>
  <si>
    <t>2200501</t>
  </si>
  <si>
    <t>2200506</t>
  </si>
  <si>
    <t xml:space="preserve">      气象探测</t>
  </si>
  <si>
    <t>2200509</t>
  </si>
  <si>
    <t xml:space="preserve">      气象服务</t>
  </si>
  <si>
    <t>221</t>
  </si>
  <si>
    <t>十九、住房保障支出</t>
  </si>
  <si>
    <t>22101</t>
  </si>
  <si>
    <t xml:space="preserve">    保障性安居工程支出</t>
  </si>
  <si>
    <t>2210106</t>
  </si>
  <si>
    <t xml:space="preserve">      公共租赁住房</t>
  </si>
  <si>
    <t>2210199</t>
  </si>
  <si>
    <t xml:space="preserve">      其他保障性安居工程支出</t>
  </si>
  <si>
    <t>22102</t>
  </si>
  <si>
    <t xml:space="preserve">    住房改革支出</t>
  </si>
  <si>
    <t>2210201</t>
  </si>
  <si>
    <t xml:space="preserve">      住房公积金</t>
  </si>
  <si>
    <t>222</t>
  </si>
  <si>
    <t>二十、粮油物资储备支出</t>
  </si>
  <si>
    <t>22201</t>
  </si>
  <si>
    <t xml:space="preserve">    粮油事务</t>
  </si>
  <si>
    <t>2220106</t>
  </si>
  <si>
    <t xml:space="preserve">      粮食专项业务活动</t>
  </si>
  <si>
    <t>2220150</t>
  </si>
  <si>
    <t>224</t>
  </si>
  <si>
    <t>二十一、灾害防治及应急管理支出</t>
  </si>
  <si>
    <t>22401</t>
  </si>
  <si>
    <t xml:space="preserve">    应急管理事务</t>
  </si>
  <si>
    <t>2240101</t>
  </si>
  <si>
    <t>2240106</t>
  </si>
  <si>
    <t xml:space="preserve">      安全监管</t>
  </si>
  <si>
    <t>2240199</t>
  </si>
  <si>
    <t xml:space="preserve">      其他应急管理支出</t>
  </si>
  <si>
    <t>22402</t>
  </si>
  <si>
    <t xml:space="preserve">    消防事务</t>
  </si>
  <si>
    <t>2240201</t>
  </si>
  <si>
    <t>2240204</t>
  </si>
  <si>
    <t xml:space="preserve">      消防应急救援</t>
  </si>
  <si>
    <t>22403</t>
  </si>
  <si>
    <t xml:space="preserve">    森林消防事务</t>
  </si>
  <si>
    <t>2240304</t>
  </si>
  <si>
    <t xml:space="preserve">      森林消防应急救援</t>
  </si>
  <si>
    <t>22407</t>
  </si>
  <si>
    <t xml:space="preserve">    自然灾害救灾及恢复重建支出</t>
  </si>
  <si>
    <t>2240799</t>
  </si>
  <si>
    <t xml:space="preserve">      其他自然灾害生活救助支出</t>
  </si>
  <si>
    <t>229</t>
  </si>
  <si>
    <t>二十四、其他支出</t>
  </si>
  <si>
    <t>22901</t>
  </si>
  <si>
    <t xml:space="preserve">    其他支出</t>
  </si>
  <si>
    <t>支出合计</t>
  </si>
  <si>
    <r>
      <rPr>
        <sz val="11"/>
        <rFont val="黑体"/>
        <family val="3"/>
      </rPr>
      <t>附表</t>
    </r>
    <r>
      <rPr>
        <sz val="11"/>
        <rFont val="Times New Roman"/>
        <family val="1"/>
      </rPr>
      <t>1-4</t>
    </r>
  </si>
  <si>
    <t>一般公共预算本级基本支出表</t>
  </si>
  <si>
    <t>科目编码</t>
  </si>
  <si>
    <t>科目名称</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</si>
  <si>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</si>
  <si>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</si>
  <si>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</si>
  <si>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</si>
  <si>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</si>
  <si>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</si>
  <si>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</si>
  <si>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公务接待费</t>
  </si>
  <si>
    <t xml:space="preserve">   公务用车运行维护费</t>
  </si>
  <si>
    <t xml:space="preserve">   其他商品和服务支出</t>
  </si>
  <si>
    <t>对事业单位经常性补助</t>
  </si>
  <si>
    <t xml:space="preserve">   工资福利支出</t>
  </si>
  <si>
    <t xml:space="preserve">   商品和服务支出</t>
  </si>
  <si>
    <t>对个人和家庭的补助</t>
  </si>
  <si>
    <t xml:space="preserve">   社会福利和救助</t>
  </si>
  <si>
    <t xml:space="preserve">   离退休费</t>
  </si>
  <si>
    <r>
      <rPr>
        <sz val="11"/>
        <rFont val="黑体"/>
        <family val="3"/>
      </rPr>
      <t>附表</t>
    </r>
    <r>
      <rPr>
        <sz val="11"/>
        <rFont val="Times New Roman"/>
        <family val="1"/>
      </rPr>
      <t>1-5</t>
    </r>
  </si>
  <si>
    <t>一般公共预算税收返还、一般性转移支付分地区
安排情况表</t>
  </si>
  <si>
    <t>单位：万元</t>
  </si>
  <si>
    <t>地区名称</t>
  </si>
  <si>
    <r>
      <rPr>
        <b/>
        <sz val="11"/>
        <rFont val="方正书宋_GBK"/>
        <family val="0"/>
      </rPr>
      <t>税收返还</t>
    </r>
  </si>
  <si>
    <r>
      <rPr>
        <b/>
        <sz val="11"/>
        <rFont val="方正书宋_GBK"/>
        <family val="0"/>
      </rPr>
      <t>一般性转移支付</t>
    </r>
  </si>
  <si>
    <r>
      <rPr>
        <b/>
        <sz val="9"/>
        <rFont val="方正书宋_GBK"/>
        <family val="0"/>
      </rPr>
      <t>科目编码</t>
    </r>
  </si>
  <si>
    <r>
      <rPr>
        <b/>
        <sz val="9"/>
        <rFont val="方正书宋_GBK"/>
        <family val="0"/>
      </rPr>
      <t>科目（单位）名称</t>
    </r>
  </si>
  <si>
    <r>
      <rPr>
        <b/>
        <sz val="9"/>
        <rFont val="方正书宋_GBK"/>
        <family val="0"/>
      </rPr>
      <t>合计</t>
    </r>
  </si>
  <si>
    <r>
      <rPr>
        <sz val="9"/>
        <rFont val="方正仿宋_GBK"/>
        <family val="0"/>
      </rPr>
      <t>一般公共服务支出类合计</t>
    </r>
  </si>
  <si>
    <r>
      <rPr>
        <b/>
        <sz val="11"/>
        <rFont val="方正仿宋_GBK"/>
        <family val="0"/>
      </rPr>
      <t>合计</t>
    </r>
  </si>
  <si>
    <t>注：因我区乡镇实行统收统支，我区无对下一般公共预算税收返还、一般性转移支付分地区安排，空表列示。</t>
  </si>
  <si>
    <r>
      <rPr>
        <sz val="11"/>
        <rFont val="黑体"/>
        <family val="3"/>
      </rPr>
      <t>附表</t>
    </r>
    <r>
      <rPr>
        <sz val="11"/>
        <rFont val="Times New Roman"/>
        <family val="1"/>
      </rPr>
      <t>1-6</t>
    </r>
  </si>
  <si>
    <t>一般公共预算税收返还、一般性转移支付项目
安排情况表</t>
  </si>
  <si>
    <r>
      <rPr>
        <sz val="10.5"/>
        <rFont val="方正仿宋_GBK"/>
        <family val="0"/>
      </rPr>
      <t>单位：万元</t>
    </r>
  </si>
  <si>
    <t>项目名称</t>
  </si>
  <si>
    <t>补助下级</t>
  </si>
  <si>
    <t>注：因我区乡镇实行统收统支，我区无对下一般公共预算税收返还、一般性转移支付分项目安排，空表列示。</t>
  </si>
  <si>
    <r>
      <rPr>
        <sz val="11"/>
        <rFont val="黑体"/>
        <family val="3"/>
      </rPr>
      <t>附表</t>
    </r>
    <r>
      <rPr>
        <sz val="11"/>
        <rFont val="Times New Roman"/>
        <family val="1"/>
      </rPr>
      <t>1-7</t>
    </r>
  </si>
  <si>
    <t>一般公共预算专项转移支付分地区安排情况表</t>
  </si>
  <si>
    <t>专项转移支付</t>
  </si>
  <si>
    <t>注：因我区乡镇实行统收统支，我区无对下一般公共预算专项转移支付分地区安排，空表列示。</t>
  </si>
  <si>
    <r>
      <rPr>
        <sz val="11"/>
        <rFont val="黑体"/>
        <family val="3"/>
      </rPr>
      <t>附表</t>
    </r>
    <r>
      <rPr>
        <sz val="11"/>
        <rFont val="Times New Roman"/>
        <family val="1"/>
      </rPr>
      <t>1-8</t>
    </r>
  </si>
  <si>
    <t>一般公共预算专项转移支付项目
安排情况表</t>
  </si>
  <si>
    <t>注：因我区乡镇实行统收统支，我区无对下一般公共预算专项转移支付分项目安排，空表列示。</t>
  </si>
  <si>
    <r>
      <rPr>
        <sz val="11"/>
        <rFont val="黑体"/>
        <family val="3"/>
      </rPr>
      <t>附表</t>
    </r>
    <r>
      <rPr>
        <sz val="11"/>
        <rFont val="Times New Roman"/>
        <family val="1"/>
      </rPr>
      <t>1-9</t>
    </r>
  </si>
  <si>
    <t>政府性基金预算收入表</t>
  </si>
  <si>
    <t>项目</t>
  </si>
  <si>
    <t>一、本级收入</t>
  </si>
  <si>
    <t>1.国有土地收益基金收入</t>
  </si>
  <si>
    <r>
      <t>2</t>
    </r>
    <r>
      <rPr>
        <sz val="11"/>
        <rFont val="宋体"/>
        <family val="0"/>
      </rPr>
      <t>.</t>
    </r>
    <r>
      <rPr>
        <sz val="11"/>
        <rFont val="宋体"/>
        <family val="0"/>
      </rPr>
      <t>农业土地开发资金收入</t>
    </r>
  </si>
  <si>
    <r>
      <t>3</t>
    </r>
    <r>
      <rPr>
        <sz val="11"/>
        <rFont val="宋体"/>
        <family val="0"/>
      </rPr>
      <t>.</t>
    </r>
    <r>
      <rPr>
        <sz val="11"/>
        <rFont val="宋体"/>
        <family val="0"/>
      </rPr>
      <t>国有土地使用权出让收入</t>
    </r>
  </si>
  <si>
    <r>
      <t>4</t>
    </r>
    <r>
      <rPr>
        <sz val="11"/>
        <rFont val="宋体"/>
        <family val="0"/>
      </rPr>
      <t>.</t>
    </r>
    <r>
      <rPr>
        <sz val="11"/>
        <rFont val="宋体"/>
        <family val="0"/>
      </rPr>
      <t>福利彩票公益金收入</t>
    </r>
  </si>
  <si>
    <r>
      <t>5</t>
    </r>
    <r>
      <rPr>
        <sz val="11"/>
        <rFont val="宋体"/>
        <family val="0"/>
      </rPr>
      <t>.</t>
    </r>
    <r>
      <rPr>
        <sz val="11"/>
        <rFont val="宋体"/>
        <family val="0"/>
      </rPr>
      <t>城市基础设施配套费收入</t>
    </r>
  </si>
  <si>
    <r>
      <t>6</t>
    </r>
    <r>
      <rPr>
        <sz val="11"/>
        <rFont val="宋体"/>
        <family val="0"/>
      </rPr>
      <t>.</t>
    </r>
    <r>
      <rPr>
        <sz val="11"/>
        <rFont val="宋体"/>
        <family val="0"/>
      </rPr>
      <t>污水处理费收入</t>
    </r>
  </si>
  <si>
    <r>
      <rPr>
        <sz val="11"/>
        <rFont val="黑体"/>
        <family val="3"/>
      </rPr>
      <t>附表</t>
    </r>
    <r>
      <rPr>
        <sz val="11"/>
        <rFont val="Times New Roman"/>
        <family val="1"/>
      </rPr>
      <t>1-10</t>
    </r>
  </si>
  <si>
    <t>政府性基金预算支出表</t>
  </si>
  <si>
    <r>
      <t>单位：</t>
    </r>
    <r>
      <rPr>
        <sz val="11"/>
        <color indexed="60"/>
        <rFont val="宋体"/>
        <family val="0"/>
      </rPr>
      <t>万元</t>
    </r>
  </si>
  <si>
    <t xml:space="preserve">    一、文化体育与传媒支出</t>
  </si>
  <si>
    <t xml:space="preserve">    二、社会保障和就业支出</t>
  </si>
  <si>
    <t>三、国有土地使用权出让收入安排的支出</t>
  </si>
  <si>
    <t>四、国有土地收益基金收入安排的支出</t>
  </si>
  <si>
    <t>五、农业土地开发资金收入安排的支出</t>
  </si>
  <si>
    <t>四、城市基础设施配套费收入安排的支出</t>
  </si>
  <si>
    <t>五、污水处理费收入安排的支出</t>
  </si>
  <si>
    <t>六、福利彩票公益金收入安排的支出</t>
  </si>
  <si>
    <t>七、债务付息支出</t>
  </si>
  <si>
    <t>八、债务发行费用支出</t>
  </si>
  <si>
    <t>九、其他支出</t>
  </si>
  <si>
    <t>二、调出资金</t>
  </si>
  <si>
    <r>
      <rPr>
        <sz val="11"/>
        <rFont val="黑体"/>
        <family val="3"/>
      </rPr>
      <t>附表</t>
    </r>
    <r>
      <rPr>
        <sz val="11"/>
        <rFont val="Times New Roman"/>
        <family val="1"/>
      </rPr>
      <t>1-11</t>
    </r>
  </si>
  <si>
    <t>政府性基金预算本级支出表</t>
  </si>
  <si>
    <t>科目（单位）名称</t>
  </si>
  <si>
    <t>一、文化旅游体育与传媒支出</t>
  </si>
  <si>
    <t>20707</t>
  </si>
  <si>
    <t xml:space="preserve"> 国家电影事业发展专项资金安排的支出</t>
  </si>
  <si>
    <t>2070701</t>
  </si>
  <si>
    <t xml:space="preserve">      资助国产影片放映</t>
  </si>
  <si>
    <t>2070799</t>
  </si>
  <si>
    <t xml:space="preserve">      其他国家电影事业发展专项资金支出</t>
  </si>
  <si>
    <t>20709</t>
  </si>
  <si>
    <t xml:space="preserve">  旅游发展基金支出</t>
  </si>
  <si>
    <t>2070902</t>
  </si>
  <si>
    <t xml:space="preserve">      行业规划</t>
  </si>
  <si>
    <t>二、社会保障和就业支出</t>
  </si>
  <si>
    <t>20822</t>
  </si>
  <si>
    <t xml:space="preserve">    大中型水库移民后期扶持基金支出</t>
  </si>
  <si>
    <t>2082201</t>
  </si>
  <si>
    <t xml:space="preserve">      移民补助</t>
  </si>
  <si>
    <t>20823</t>
  </si>
  <si>
    <t xml:space="preserve">    小型水库移民扶助基金及对应专项债务收入安排的支出</t>
  </si>
  <si>
    <t>2082399</t>
  </si>
  <si>
    <t xml:space="preserve">      其他小型水库移民扶助基金支出</t>
  </si>
  <si>
    <t>三、城乡社区支出</t>
  </si>
  <si>
    <r>
      <t>2</t>
    </r>
    <r>
      <rPr>
        <sz val="11"/>
        <color theme="1"/>
        <rFont val="Calibri"/>
        <family val="0"/>
      </rPr>
      <t>1208</t>
    </r>
  </si>
  <si>
    <t xml:space="preserve">    国有土地使用权出让收入及对应专项债务收入安排的支出</t>
  </si>
  <si>
    <r>
      <t>2</t>
    </r>
    <r>
      <rPr>
        <sz val="11"/>
        <color theme="1"/>
        <rFont val="Calibri"/>
        <family val="0"/>
      </rPr>
      <t>120801</t>
    </r>
  </si>
  <si>
    <t xml:space="preserve">      征地和拆迁补偿支出</t>
  </si>
  <si>
    <r>
      <t>2</t>
    </r>
    <r>
      <rPr>
        <sz val="11"/>
        <color theme="1"/>
        <rFont val="Calibri"/>
        <family val="0"/>
      </rPr>
      <t>120802</t>
    </r>
  </si>
  <si>
    <t xml:space="preserve">      土地开发支出</t>
  </si>
  <si>
    <r>
      <t>2</t>
    </r>
    <r>
      <rPr>
        <sz val="11"/>
        <color theme="1"/>
        <rFont val="Calibri"/>
        <family val="0"/>
      </rPr>
      <t>020803</t>
    </r>
  </si>
  <si>
    <t xml:space="preserve">      城市建设支出</t>
  </si>
  <si>
    <r>
      <t>2</t>
    </r>
    <r>
      <rPr>
        <sz val="11"/>
        <color theme="1"/>
        <rFont val="Calibri"/>
        <family val="0"/>
      </rPr>
      <t>120804</t>
    </r>
  </si>
  <si>
    <t xml:space="preserve">      农村基础设施建设支出</t>
  </si>
  <si>
    <r>
      <t>2</t>
    </r>
    <r>
      <rPr>
        <sz val="11"/>
        <color theme="1"/>
        <rFont val="Calibri"/>
        <family val="0"/>
      </rPr>
      <t>120806</t>
    </r>
  </si>
  <si>
    <t xml:space="preserve">      土地出让业务支出</t>
  </si>
  <si>
    <r>
      <t>2</t>
    </r>
    <r>
      <rPr>
        <sz val="11"/>
        <color theme="1"/>
        <rFont val="Calibri"/>
        <family val="0"/>
      </rPr>
      <t>120811</t>
    </r>
  </si>
  <si>
    <t xml:space="preserve">      公共租赁住房支出</t>
  </si>
  <si>
    <r>
      <t>2</t>
    </r>
    <r>
      <rPr>
        <sz val="11"/>
        <color theme="1"/>
        <rFont val="Calibri"/>
        <family val="0"/>
      </rPr>
      <t>1210</t>
    </r>
  </si>
  <si>
    <t xml:space="preserve">    国有土地收益基金及对应专项债务收入安排的支出</t>
  </si>
  <si>
    <r>
      <t>2</t>
    </r>
    <r>
      <rPr>
        <sz val="11"/>
        <color theme="1"/>
        <rFont val="Calibri"/>
        <family val="0"/>
      </rPr>
      <t>121002</t>
    </r>
  </si>
  <si>
    <t xml:space="preserve">    土地开发支出</t>
  </si>
  <si>
    <r>
      <t>2</t>
    </r>
    <r>
      <rPr>
        <sz val="11"/>
        <color theme="1"/>
        <rFont val="Calibri"/>
        <family val="0"/>
      </rPr>
      <t>1211</t>
    </r>
  </si>
  <si>
    <t xml:space="preserve">    农业土地开发资金支出</t>
  </si>
  <si>
    <r>
      <t>2</t>
    </r>
    <r>
      <rPr>
        <sz val="11"/>
        <color theme="1"/>
        <rFont val="Calibri"/>
        <family val="0"/>
      </rPr>
      <t>1213</t>
    </r>
  </si>
  <si>
    <t xml:space="preserve">    城市基础设施配套费安排的支出</t>
  </si>
  <si>
    <r>
      <t>2</t>
    </r>
    <r>
      <rPr>
        <sz val="11"/>
        <color theme="1"/>
        <rFont val="Calibri"/>
        <family val="0"/>
      </rPr>
      <t>121399</t>
    </r>
  </si>
  <si>
    <t xml:space="preserve">      其他城市基础设施配套费安排的支出</t>
  </si>
  <si>
    <r>
      <t>2</t>
    </r>
    <r>
      <rPr>
        <sz val="11"/>
        <color theme="1"/>
        <rFont val="Calibri"/>
        <family val="0"/>
      </rPr>
      <t>1214</t>
    </r>
  </si>
  <si>
    <t xml:space="preserve">    污水处理费安排的支出</t>
  </si>
  <si>
    <r>
      <t>2</t>
    </r>
    <r>
      <rPr>
        <sz val="11"/>
        <color theme="1"/>
        <rFont val="Calibri"/>
        <family val="0"/>
      </rPr>
      <t>121401</t>
    </r>
  </si>
  <si>
    <t xml:space="preserve">      污水处理设施建设和运营</t>
  </si>
  <si>
    <r>
      <t>2</t>
    </r>
    <r>
      <rPr>
        <sz val="11"/>
        <color indexed="8"/>
        <rFont val="宋体"/>
        <family val="0"/>
      </rPr>
      <t>121402</t>
    </r>
  </si>
  <si>
    <r>
      <t xml:space="preserve"> </t>
    </r>
    <r>
      <rPr>
        <sz val="11"/>
        <rFont val="宋体"/>
        <family val="0"/>
      </rPr>
      <t xml:space="preserve">     代征手续费</t>
    </r>
  </si>
  <si>
    <r>
      <t>2</t>
    </r>
    <r>
      <rPr>
        <b/>
        <sz val="11"/>
        <color indexed="8"/>
        <rFont val="宋体"/>
        <family val="0"/>
      </rPr>
      <t>29</t>
    </r>
  </si>
  <si>
    <t>四、其他支出</t>
  </si>
  <si>
    <t>22904</t>
  </si>
  <si>
    <t xml:space="preserve">    其他政府性基金及对应专项债务收入安排的支出</t>
  </si>
  <si>
    <r>
      <t>2</t>
    </r>
    <r>
      <rPr>
        <sz val="11"/>
        <color theme="1"/>
        <rFont val="Calibri"/>
        <family val="0"/>
      </rPr>
      <t>2960</t>
    </r>
  </si>
  <si>
    <t xml:space="preserve">    彩票公益金安排的支出</t>
  </si>
  <si>
    <r>
      <t>2</t>
    </r>
    <r>
      <rPr>
        <sz val="11"/>
        <color theme="1"/>
        <rFont val="Calibri"/>
        <family val="0"/>
      </rPr>
      <t>296002</t>
    </r>
  </si>
  <si>
    <t xml:space="preserve">      用于社会福利的彩票公益金支出</t>
  </si>
  <si>
    <r>
      <t>2</t>
    </r>
    <r>
      <rPr>
        <sz val="12"/>
        <rFont val="宋体"/>
        <family val="0"/>
      </rPr>
      <t>296004</t>
    </r>
  </si>
  <si>
    <t xml:space="preserve">      用于教育事业的彩票公益金支出</t>
  </si>
  <si>
    <r>
      <t>2</t>
    </r>
    <r>
      <rPr>
        <sz val="12"/>
        <rFont val="宋体"/>
        <family val="0"/>
      </rPr>
      <t>296006</t>
    </r>
  </si>
  <si>
    <t xml:space="preserve">      用于残疾人事业的彩票公益金支出</t>
  </si>
  <si>
    <r>
      <t>2</t>
    </r>
    <r>
      <rPr>
        <sz val="12"/>
        <rFont val="宋体"/>
        <family val="0"/>
      </rPr>
      <t>296013</t>
    </r>
  </si>
  <si>
    <t xml:space="preserve">      用于城乡医疗救助的彩票公益金支出</t>
  </si>
  <si>
    <t>五、债务付息支出</t>
  </si>
  <si>
    <t>23204</t>
  </si>
  <si>
    <t xml:space="preserve">    地方政府专项债务付息支出</t>
  </si>
  <si>
    <t>2320411</t>
  </si>
  <si>
    <t xml:space="preserve">      国有土地使用权出让金债务付息支出</t>
  </si>
  <si>
    <t>233</t>
  </si>
  <si>
    <t>六、债务发行费用支出</t>
  </si>
  <si>
    <r>
      <t>2</t>
    </r>
    <r>
      <rPr>
        <sz val="12"/>
        <rFont val="宋体"/>
        <family val="0"/>
      </rPr>
      <t>3304</t>
    </r>
  </si>
  <si>
    <t xml:space="preserve">    地方政府专项债券债务发行费用</t>
  </si>
  <si>
    <t>2330499</t>
  </si>
  <si>
    <t xml:space="preserve">    反应用于其他政府性基金债务发行兑付费用的支出</t>
  </si>
  <si>
    <r>
      <rPr>
        <sz val="11"/>
        <rFont val="黑体"/>
        <family val="3"/>
      </rPr>
      <t>附表</t>
    </r>
    <r>
      <rPr>
        <sz val="11"/>
        <rFont val="Times New Roman"/>
        <family val="1"/>
      </rPr>
      <t>1-12</t>
    </r>
  </si>
  <si>
    <t>政府性基金预算专项转移支付分地区安排情况表</t>
  </si>
  <si>
    <t>注：因我区乡镇实行统收统支，我区无对下政府性基金预算专项转移支付分地区安排情况，空表列示。</t>
  </si>
  <si>
    <r>
      <rPr>
        <sz val="11"/>
        <rFont val="黑体"/>
        <family val="3"/>
      </rPr>
      <t>附表</t>
    </r>
    <r>
      <rPr>
        <sz val="11"/>
        <rFont val="Times New Roman"/>
        <family val="1"/>
      </rPr>
      <t>1-13</t>
    </r>
  </si>
  <si>
    <t>政府性基金预算专项转移支付分项目安排情况表</t>
  </si>
  <si>
    <t>对下补助</t>
  </si>
  <si>
    <t>注：因我区乡镇实行统收统支，我区无对下政府性基金预算专项转移支付分项目安排情况，空表列示。</t>
  </si>
  <si>
    <r>
      <rPr>
        <sz val="11"/>
        <rFont val="黑体"/>
        <family val="3"/>
      </rPr>
      <t>附表</t>
    </r>
    <r>
      <rPr>
        <sz val="11"/>
        <rFont val="Times New Roman"/>
        <family val="1"/>
      </rPr>
      <t>1-14</t>
    </r>
  </si>
  <si>
    <t>国有资本经营预算收入表</t>
  </si>
  <si>
    <t>一、利润收入</t>
  </si>
  <si>
    <t>二、股利、股息收入</t>
  </si>
  <si>
    <t>……</t>
  </si>
  <si>
    <t>备注：我县无国有资本经营预算，空表列示。</t>
  </si>
  <si>
    <r>
      <rPr>
        <sz val="11"/>
        <rFont val="黑体"/>
        <family val="3"/>
      </rPr>
      <t>附表</t>
    </r>
    <r>
      <rPr>
        <sz val="11"/>
        <rFont val="Times New Roman"/>
        <family val="1"/>
      </rPr>
      <t>1-15</t>
    </r>
  </si>
  <si>
    <t>国有资本经营预算支出表</t>
  </si>
  <si>
    <t>二、对下转移支付</t>
  </si>
  <si>
    <r>
      <rPr>
        <sz val="11"/>
        <rFont val="黑体"/>
        <family val="3"/>
      </rPr>
      <t>附表</t>
    </r>
    <r>
      <rPr>
        <sz val="11"/>
        <rFont val="Times New Roman"/>
        <family val="1"/>
      </rPr>
      <t>1-16</t>
    </r>
  </si>
  <si>
    <t>国有资本经营预算本级支出表</t>
  </si>
  <si>
    <r>
      <rPr>
        <sz val="9"/>
        <rFont val="方正书宋_GBK"/>
        <family val="0"/>
      </rPr>
      <t>科目编码</t>
    </r>
  </si>
  <si>
    <r>
      <rPr>
        <sz val="9"/>
        <rFont val="方正书宋_GBK"/>
        <family val="0"/>
      </rPr>
      <t>科目（单位）名称</t>
    </r>
  </si>
  <si>
    <r>
      <rPr>
        <sz val="9"/>
        <rFont val="方正书宋_GBK"/>
        <family val="0"/>
      </rPr>
      <t>合计</t>
    </r>
  </si>
  <si>
    <t>223</t>
  </si>
  <si>
    <r>
      <rPr>
        <b/>
        <sz val="11"/>
        <rFont val="方正仿宋_GBK"/>
        <family val="0"/>
      </rPr>
      <t>国有资本经营预算支出</t>
    </r>
  </si>
  <si>
    <t>22301</t>
  </si>
  <si>
    <t>解决历史遗留问题及改革成本支出</t>
  </si>
  <si>
    <r>
      <t xml:space="preserve"> </t>
    </r>
    <r>
      <rPr>
        <sz val="9"/>
        <rFont val="方正仿宋_GBK"/>
        <family val="0"/>
      </rPr>
      <t>人大事务款合计</t>
    </r>
  </si>
  <si>
    <t>2230101</t>
  </si>
  <si>
    <r>
      <rPr>
        <sz val="11"/>
        <rFont val="方正仿宋_GBK"/>
        <family val="0"/>
      </rPr>
      <t>厂办大集体改革支出</t>
    </r>
  </si>
  <si>
    <r>
      <t xml:space="preserve">  </t>
    </r>
    <r>
      <rPr>
        <sz val="9"/>
        <rFont val="方正仿宋_GBK"/>
        <family val="0"/>
      </rPr>
      <t>行政运行项合计</t>
    </r>
  </si>
  <si>
    <r>
      <t xml:space="preserve">  </t>
    </r>
    <r>
      <rPr>
        <sz val="9"/>
        <rFont val="方正仿宋_GBK"/>
        <family val="0"/>
      </rPr>
      <t>其他人大事务支出项合计</t>
    </r>
  </si>
  <si>
    <t>22302</t>
  </si>
  <si>
    <r>
      <rPr>
        <b/>
        <sz val="11"/>
        <rFont val="方正仿宋_GBK"/>
        <family val="0"/>
      </rPr>
      <t>国有企业资本金注入</t>
    </r>
  </si>
  <si>
    <t>2230201</t>
  </si>
  <si>
    <r>
      <rPr>
        <sz val="11"/>
        <rFont val="方正仿宋_GBK"/>
        <family val="0"/>
      </rPr>
      <t>国有经济结构调整支出</t>
    </r>
  </si>
  <si>
    <r>
      <rPr>
        <sz val="11"/>
        <rFont val="黑体"/>
        <family val="3"/>
      </rPr>
      <t>附表</t>
    </r>
    <r>
      <rPr>
        <sz val="11"/>
        <rFont val="Times New Roman"/>
        <family val="1"/>
      </rPr>
      <t>1-17</t>
    </r>
  </si>
  <si>
    <t>国有资本经营预算专项转移支付分地区安排情况表</t>
  </si>
  <si>
    <r>
      <rPr>
        <sz val="11"/>
        <rFont val="方正仿宋_GBK"/>
        <family val="0"/>
      </rPr>
      <t>市（县、镇）名</t>
    </r>
    <r>
      <rPr>
        <sz val="11"/>
        <rFont val="Times New Roman"/>
        <family val="1"/>
      </rPr>
      <t>1</t>
    </r>
  </si>
  <si>
    <r>
      <rPr>
        <sz val="11"/>
        <rFont val="方正仿宋_GBK"/>
        <family val="0"/>
      </rPr>
      <t>市（县、镇）名</t>
    </r>
    <r>
      <rPr>
        <sz val="11"/>
        <rFont val="Times New Roman"/>
        <family val="1"/>
      </rPr>
      <t>2</t>
    </r>
  </si>
  <si>
    <r>
      <rPr>
        <sz val="11"/>
        <rFont val="方正仿宋_GBK"/>
        <family val="0"/>
      </rPr>
      <t>市（县、镇）名</t>
    </r>
    <r>
      <rPr>
        <sz val="11"/>
        <rFont val="Times New Roman"/>
        <family val="1"/>
      </rPr>
      <t>3</t>
    </r>
  </si>
  <si>
    <r>
      <rPr>
        <sz val="11"/>
        <rFont val="方正仿宋_GBK"/>
        <family val="0"/>
      </rPr>
      <t>市（县、镇）名</t>
    </r>
    <r>
      <rPr>
        <sz val="11"/>
        <rFont val="Times New Roman"/>
        <family val="1"/>
      </rPr>
      <t>4</t>
    </r>
  </si>
  <si>
    <r>
      <rPr>
        <sz val="11"/>
        <rFont val="方正仿宋_GBK"/>
        <family val="0"/>
      </rPr>
      <t>市（县、镇）名</t>
    </r>
    <r>
      <rPr>
        <sz val="11"/>
        <rFont val="Times New Roman"/>
        <family val="1"/>
      </rPr>
      <t>5</t>
    </r>
  </si>
  <si>
    <r>
      <rPr>
        <sz val="11"/>
        <rFont val="方正仿宋_GBK"/>
        <family val="0"/>
      </rPr>
      <t>未分配数</t>
    </r>
  </si>
  <si>
    <r>
      <rPr>
        <sz val="11"/>
        <rFont val="黑体"/>
        <family val="3"/>
      </rPr>
      <t>附表</t>
    </r>
    <r>
      <rPr>
        <sz val="11"/>
        <rFont val="Times New Roman"/>
        <family val="1"/>
      </rPr>
      <t>1-18</t>
    </r>
  </si>
  <si>
    <t>国有资本经营预算专项转移支付分项目安排情况表</t>
  </si>
  <si>
    <t>备注：我区无国有资本经营预算，空表列示。</t>
  </si>
  <si>
    <r>
      <rPr>
        <sz val="11"/>
        <rFont val="黑体"/>
        <family val="3"/>
      </rPr>
      <t>附表</t>
    </r>
    <r>
      <rPr>
        <sz val="11"/>
        <rFont val="Times New Roman"/>
        <family val="1"/>
      </rPr>
      <t>1-19</t>
    </r>
  </si>
  <si>
    <t>社会保险基金预算收入表</t>
  </si>
  <si>
    <r>
      <rPr>
        <b/>
        <sz val="11"/>
        <rFont val="方正仿宋_GBK"/>
        <family val="0"/>
      </rPr>
      <t>社保保险基金收入</t>
    </r>
  </si>
  <si>
    <t>10203</t>
  </si>
  <si>
    <t>职工基本医疗保险基金收入</t>
  </si>
  <si>
    <t>职工基本医疗保险费收入</t>
  </si>
  <si>
    <t>职工基本医疗保险基金利息收入</t>
  </si>
  <si>
    <t>10205</t>
  </si>
  <si>
    <t>生育保险基金收入</t>
  </si>
  <si>
    <t>生育保险费收入</t>
  </si>
  <si>
    <r>
      <t xml:space="preserve">             </t>
    </r>
    <r>
      <rPr>
        <sz val="11"/>
        <color indexed="10"/>
        <rFont val="宋体"/>
        <family val="0"/>
      </rPr>
      <t>生育保险基金利息收入</t>
    </r>
  </si>
  <si>
    <t xml:space="preserve">   城乡居民基本养老保险基金收入</t>
  </si>
  <si>
    <t xml:space="preserve">     城乡居民基本养老保险基金缴费收入</t>
  </si>
  <si>
    <t xml:space="preserve">   城乡居民基本养老保险基金财政补贴收入</t>
  </si>
  <si>
    <t xml:space="preserve">    城乡居民基本养老保险基金利息收入</t>
  </si>
  <si>
    <t>其他城乡居民基本养老保险基金收入</t>
  </si>
  <si>
    <t xml:space="preserve">   机关事业单位基本养老保险基金收入</t>
  </si>
  <si>
    <t xml:space="preserve">        机关事业单位基本养老保险费收入</t>
  </si>
  <si>
    <t>机关事业单位基本养老保险基金财政补助收入</t>
  </si>
  <si>
    <t xml:space="preserve">  机关事业单位基本养老保险基金利息收入</t>
  </si>
  <si>
    <t xml:space="preserve">   城乡居民基本医疗保险基金收入</t>
  </si>
  <si>
    <t xml:space="preserve">      城乡居民基本医疗保险基金缴费收入</t>
  </si>
  <si>
    <t xml:space="preserve">  城乡居民基本医疗保险基金财政补贴收入</t>
  </si>
  <si>
    <t xml:space="preserve">      城乡居民基本医疗保险基金利息收入</t>
  </si>
  <si>
    <r>
      <rPr>
        <sz val="11"/>
        <rFont val="黑体"/>
        <family val="3"/>
      </rPr>
      <t>附表</t>
    </r>
    <r>
      <rPr>
        <sz val="11"/>
        <rFont val="Times New Roman"/>
        <family val="1"/>
      </rPr>
      <t>1-20</t>
    </r>
  </si>
  <si>
    <t>社会保险基金预算支出表</t>
  </si>
  <si>
    <t>209</t>
  </si>
  <si>
    <r>
      <rPr>
        <b/>
        <sz val="11"/>
        <rFont val="方正仿宋_GBK"/>
        <family val="0"/>
      </rPr>
      <t>社会保险基金支出</t>
    </r>
  </si>
  <si>
    <t>20903</t>
  </si>
  <si>
    <t>职工基本医疗保险基金支出</t>
  </si>
  <si>
    <t>2090301</t>
  </si>
  <si>
    <t>职工基本医疗保险统筹基金</t>
  </si>
  <si>
    <t>2090302</t>
  </si>
  <si>
    <t>职工基本医疗保险个人账户基金</t>
  </si>
  <si>
    <t>2090399</t>
  </si>
  <si>
    <t>其他职工基本养老保险基金支出</t>
  </si>
  <si>
    <t>20905</t>
  </si>
  <si>
    <t>生育保险基金支出</t>
  </si>
  <si>
    <r>
      <t xml:space="preserve"> </t>
    </r>
    <r>
      <rPr>
        <sz val="11"/>
        <color indexed="10"/>
        <rFont val="方正仿宋_GBK"/>
        <family val="0"/>
      </rPr>
      <t>人大事务款合计</t>
    </r>
  </si>
  <si>
    <t>2090501</t>
  </si>
  <si>
    <t>生育医疗费用支出</t>
  </si>
  <si>
    <r>
      <t xml:space="preserve">  </t>
    </r>
    <r>
      <rPr>
        <sz val="11"/>
        <color indexed="10"/>
        <rFont val="方正仿宋_GBK"/>
        <family val="0"/>
      </rPr>
      <t>行政运行项合计</t>
    </r>
  </si>
  <si>
    <t>2090502</t>
  </si>
  <si>
    <t>生育津贴支出</t>
  </si>
  <si>
    <r>
      <t xml:space="preserve">  </t>
    </r>
    <r>
      <rPr>
        <sz val="11"/>
        <color indexed="10"/>
        <rFont val="方正仿宋_GBK"/>
        <family val="0"/>
      </rPr>
      <t>其他人大事务支出项合计</t>
    </r>
  </si>
  <si>
    <t xml:space="preserve">   城乡居民基本养老保险基金支出</t>
  </si>
  <si>
    <t xml:space="preserve">      基本养老金支出</t>
  </si>
  <si>
    <t xml:space="preserve">      个人账户养老金支出</t>
  </si>
  <si>
    <t>其他城乡居民基本养老保险基金支出</t>
  </si>
  <si>
    <t xml:space="preserve">   机关事业单位基本养老保险基金支出</t>
  </si>
  <si>
    <t xml:space="preserve">   城乡居民基本医疗保险基金支出</t>
  </si>
  <si>
    <t xml:space="preserve">     城乡居民基本医疗保险基金医疗待遇支出</t>
  </si>
  <si>
    <t xml:space="preserve"> AND T.AD_CODE_GK=130607 AND T.SET_YEAR_GK=2019</t>
  </si>
  <si>
    <t>上年债务限额及余额预算</t>
  </si>
  <si>
    <t>SET_YEAR_GK#2019</t>
  </si>
  <si>
    <t>SET_YEAR#2018</t>
  </si>
  <si>
    <t>AD_NAME#</t>
  </si>
  <si>
    <t>YBXE_Y1#</t>
  </si>
  <si>
    <t>ZXXE_Y1#</t>
  </si>
  <si>
    <t>YBYE_Y1#</t>
  </si>
  <si>
    <t>ZXYE_Y1#</t>
  </si>
  <si>
    <r>
      <rPr>
        <sz val="11"/>
        <rFont val="黑体"/>
        <family val="3"/>
      </rPr>
      <t>附表</t>
    </r>
    <r>
      <rPr>
        <sz val="11"/>
        <rFont val="Times New Roman"/>
        <family val="1"/>
      </rPr>
      <t>1-21</t>
    </r>
  </si>
  <si>
    <t>130607 满城区2018年地方政府债务限额及余额预算情况表</t>
  </si>
  <si>
    <t>单位：亿元</t>
  </si>
  <si>
    <t>地   区</t>
  </si>
  <si>
    <t>2018年债务限额</t>
  </si>
  <si>
    <t>2018年债务余额预计执行数</t>
  </si>
  <si>
    <t>一般债务</t>
  </si>
  <si>
    <t>专项债务</t>
  </si>
  <si>
    <t>公  式</t>
  </si>
  <si>
    <t>A=B+C</t>
  </si>
  <si>
    <t>B</t>
  </si>
  <si>
    <t>C</t>
  </si>
  <si>
    <t>D=E+F</t>
  </si>
  <si>
    <t>E</t>
  </si>
  <si>
    <t>F</t>
  </si>
  <si>
    <t xml:space="preserve">    满城区</t>
  </si>
  <si>
    <t>注：1.本表反映上一年度本地区、本级及分地区地方政府债务限额及余额预计执行数。</t>
  </si>
  <si>
    <t>2.本表由县级以上地方各级财政部门在同级人民代表大会批准预算后二十日内公开。</t>
  </si>
  <si>
    <t>AD_CODE#130607</t>
  </si>
  <si>
    <t>AD_NAME#130607 满城区</t>
  </si>
  <si>
    <t>XM_NAME#</t>
  </si>
  <si>
    <t>YS_AMT#</t>
  </si>
  <si>
    <t>ZX_AMT#</t>
  </si>
  <si>
    <r>
      <rPr>
        <sz val="11"/>
        <rFont val="黑体"/>
        <family val="3"/>
      </rPr>
      <t>附表</t>
    </r>
    <r>
      <rPr>
        <sz val="11"/>
        <rFont val="Times New Roman"/>
        <family val="1"/>
      </rPr>
      <t>1-22</t>
    </r>
  </si>
  <si>
    <t>130607 满城区2018年地方政府一般债务余额情况表</t>
  </si>
  <si>
    <t>项    目</t>
  </si>
  <si>
    <t>执行数</t>
  </si>
  <si>
    <t>一、2017年末地方政府一般债务余额实际数</t>
  </si>
  <si>
    <t xml:space="preserve"> </t>
  </si>
  <si>
    <t>二、2018年末地方政府一般债务余额限额</t>
  </si>
  <si>
    <t>三、2018年地方政府一般债务发行额</t>
  </si>
  <si>
    <t xml:space="preserve">    中央转贷地方的国际金融组织和外国政府贷款</t>
  </si>
  <si>
    <t xml:space="preserve">  </t>
  </si>
  <si>
    <t xml:space="preserve">    2018年地方政府一般债券发行额</t>
  </si>
  <si>
    <t>四、2018年地方政府一般债务还本额</t>
  </si>
  <si>
    <t>五、2018年末地方政府一般债务余额预计执行数</t>
  </si>
  <si>
    <t>六、2019年地方财政赤字</t>
  </si>
  <si>
    <t>七、2019年地方政府一般债务余额限额</t>
  </si>
  <si>
    <r>
      <rPr>
        <sz val="11"/>
        <rFont val="黑体"/>
        <family val="3"/>
      </rPr>
      <t>附表</t>
    </r>
    <r>
      <rPr>
        <sz val="11"/>
        <rFont val="Times New Roman"/>
        <family val="1"/>
      </rPr>
      <t>1-23</t>
    </r>
  </si>
  <si>
    <t>130607 满城区2018年地方政府专项债务余额情况表</t>
  </si>
  <si>
    <t>一、2017年末地方政府专项债务余额实际数</t>
  </si>
  <si>
    <t>二、2018年末地方政府专项债务余额限额</t>
  </si>
  <si>
    <t>三、2018年地方政府专项债务发行额</t>
  </si>
  <si>
    <t>四、2018年地方政府专项债务还本额</t>
  </si>
  <si>
    <t>五、2018年末地方政府专项债务余额预计执行数</t>
  </si>
  <si>
    <t>六、2019年地方政府专项债务新增限额</t>
  </si>
  <si>
    <t>七、2019年末地方政府专项债务余额限额</t>
  </si>
  <si>
    <t>AD_BDQ#</t>
  </si>
  <si>
    <t>AD_BJ#</t>
  </si>
  <si>
    <r>
      <rPr>
        <sz val="11"/>
        <rFont val="黑体"/>
        <family val="3"/>
      </rPr>
      <t>附表</t>
    </r>
    <r>
      <rPr>
        <sz val="11"/>
        <rFont val="Times New Roman"/>
        <family val="1"/>
      </rPr>
      <t>1-24</t>
    </r>
  </si>
  <si>
    <t>130607 满城区地方政府债券发行及还本付息情况表</t>
  </si>
  <si>
    <t>公式</t>
  </si>
  <si>
    <t>本地区</t>
  </si>
  <si>
    <t>本级</t>
  </si>
  <si>
    <t>一、2018年发行预计执行数</t>
  </si>
  <si>
    <t>A=B+D</t>
  </si>
  <si>
    <t>（一）一般债券</t>
  </si>
  <si>
    <t xml:space="preserve">   其中：再融资债券</t>
  </si>
  <si>
    <t>（二）专项债券</t>
  </si>
  <si>
    <t>D</t>
  </si>
  <si>
    <t>二、2018年还本预计执行数</t>
  </si>
  <si>
    <t>F=G+H</t>
  </si>
  <si>
    <t>G</t>
  </si>
  <si>
    <t>H</t>
  </si>
  <si>
    <t>三、2018年付息预计执行数</t>
  </si>
  <si>
    <t>I=J+K</t>
  </si>
  <si>
    <t>J</t>
  </si>
  <si>
    <t>K</t>
  </si>
  <si>
    <t>四、2019年还本预算数</t>
  </si>
  <si>
    <t>L=M+O</t>
  </si>
  <si>
    <t>M</t>
  </si>
  <si>
    <t xml:space="preserve">   其中：再融资</t>
  </si>
  <si>
    <t xml:space="preserve">      财政预算安排 </t>
  </si>
  <si>
    <t>N</t>
  </si>
  <si>
    <t>O</t>
  </si>
  <si>
    <t xml:space="preserve">      财政预算安排</t>
  </si>
  <si>
    <t>P</t>
  </si>
  <si>
    <t>五、2019年付息预算数</t>
  </si>
  <si>
    <t>Q=R+S</t>
  </si>
  <si>
    <t>R</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</si>
  <si>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</si>
  <si>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</si>
  <si>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</si>
  <si>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当年债务限额提前下达情况</t>
  </si>
  <si>
    <t>SET_YEAR#2019</t>
  </si>
  <si>
    <t>AD_XJ#</t>
  </si>
  <si>
    <r>
      <rPr>
        <sz val="11"/>
        <rFont val="黑体"/>
        <family val="3"/>
      </rPr>
      <t>附表</t>
    </r>
    <r>
      <rPr>
        <sz val="11"/>
        <rFont val="Times New Roman"/>
        <family val="1"/>
      </rPr>
      <t>1-25</t>
    </r>
  </si>
  <si>
    <t>130607 满城区2019年地方政府债务限额提前下达情况表</t>
  </si>
  <si>
    <t>下级</t>
  </si>
  <si>
    <t>一：2018年地方政府债务限额</t>
  </si>
  <si>
    <t>其中： 一般债务限额</t>
  </si>
  <si>
    <t xml:space="preserve">    专项债务限额</t>
  </si>
  <si>
    <t>二：提前下达的2019年地方政府债务新增限额</t>
  </si>
  <si>
    <t>注：本表反映本地区及本级年初预算中列示的地方政府债务限额情况，由县级以上地方各级财政部门在同级人大常委会批准年度预算后二十日内公开。</t>
  </si>
  <si>
    <r>
      <rPr>
        <sz val="11"/>
        <rFont val="黑体"/>
        <family val="3"/>
      </rPr>
      <t>附表</t>
    </r>
    <r>
      <rPr>
        <sz val="11"/>
        <rFont val="Times New Roman"/>
        <family val="1"/>
      </rPr>
      <t>1-26</t>
    </r>
  </si>
  <si>
    <t>2019年使用新增地方政府债券资金安排表</t>
  </si>
  <si>
    <t>序号</t>
  </si>
  <si>
    <t>项目类型</t>
  </si>
  <si>
    <t>项目主管部门</t>
  </si>
  <si>
    <t>债券性质</t>
  </si>
  <si>
    <t>债券规模</t>
  </si>
  <si>
    <t>注：待上级下达我区2019年地方政府债券限额后，再编制预算调整方案，提请区人大常委会批准后按规定要求公开。</t>
  </si>
  <si>
    <r>
      <rPr>
        <sz val="11"/>
        <rFont val="黑体"/>
        <family val="3"/>
      </rPr>
      <t>附表</t>
    </r>
    <r>
      <rPr>
        <sz val="11"/>
        <rFont val="Times New Roman"/>
        <family val="1"/>
      </rPr>
      <t>1-27</t>
    </r>
  </si>
  <si>
    <t>2019年地方政府再融资债券分月发行安排表</t>
  </si>
  <si>
    <t>单位:万元</t>
  </si>
  <si>
    <t>时间</t>
  </si>
  <si>
    <t>再融资债券计划发行规模</t>
  </si>
  <si>
    <t>1月</t>
  </si>
  <si>
    <t>2月</t>
  </si>
  <si>
    <t>3月</t>
  </si>
  <si>
    <t>4月</t>
  </si>
  <si>
    <t>5月</t>
  </si>
  <si>
    <t>6月</t>
  </si>
  <si>
    <t>7月</t>
  </si>
  <si>
    <t>8月</t>
  </si>
  <si>
    <t>9月</t>
  </si>
  <si>
    <t>10月</t>
  </si>
  <si>
    <t>11月</t>
  </si>
  <si>
    <t>12月</t>
  </si>
  <si>
    <t>注:区级政府不涉及再融资发行,空表列示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</si>
</sst>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Red]\(0\)"/>
    <numFmt numFmtId="178" formatCode="0_ "/>
    <numFmt numFmtId="179" formatCode="0.00_ "/>
    <numFmt numFmtId="180" formatCode="0;_렀"/>
    <numFmt numFmtId="181" formatCode="0.0_);[Red]\(0.0\)"/>
    <numFmt numFmtId="182" formatCode="0;_ۿ"/>
    <numFmt numFmtId="183" formatCode="#,##0_ "/>
    <numFmt numFmtId="184" formatCode="0.0_ "/>
  </numFmts>
  <fonts count="97">
    <font>
      <sz val="11"/>
      <color theme="1"/>
      <name val="Calibri"/>
      <family val="0"/>
    </font>
    <font>
      <sz val="11"/>
      <name val="宋体"/>
      <family val="0"/>
    </font>
    <font>
      <sz val="11"/>
      <name val="Times New Roman"/>
      <family val="1"/>
    </font>
    <font>
      <b/>
      <sz val="16"/>
      <color indexed="8"/>
      <name val="宋体"/>
      <family val="0"/>
    </font>
    <font>
      <sz val="9"/>
      <color indexed="8"/>
      <name val="宋体"/>
      <family val="0"/>
    </font>
    <font>
      <sz val="12"/>
      <color indexed="8"/>
      <name val="宋体"/>
      <family val="0"/>
    </font>
    <font>
      <b/>
      <sz val="20"/>
      <color indexed="8"/>
      <name val="宋体"/>
      <family val="0"/>
    </font>
    <font>
      <b/>
      <sz val="12"/>
      <color indexed="8"/>
      <name val="宋体"/>
      <family val="0"/>
    </font>
    <font>
      <b/>
      <sz val="11"/>
      <color indexed="8"/>
      <name val="宋体"/>
      <family val="0"/>
    </font>
    <font>
      <sz val="11"/>
      <color indexed="8"/>
      <name val="宋体"/>
      <family val="0"/>
    </font>
    <font>
      <sz val="9"/>
      <name val="SimSun"/>
      <family val="0"/>
    </font>
    <font>
      <b/>
      <sz val="15"/>
      <name val="SimSun"/>
      <family val="0"/>
    </font>
    <font>
      <b/>
      <sz val="11"/>
      <name val="SimSun"/>
      <family val="0"/>
    </font>
    <font>
      <sz val="11"/>
      <name val="SimSun"/>
      <family val="0"/>
    </font>
    <font>
      <sz val="11"/>
      <color indexed="10"/>
      <name val="Times New Roman"/>
      <family val="1"/>
    </font>
    <font>
      <sz val="9"/>
      <name val="Times New Roman"/>
      <family val="1"/>
    </font>
    <font>
      <sz val="18"/>
      <name val="方正小标宋_GBK"/>
      <family val="0"/>
    </font>
    <font>
      <sz val="18"/>
      <name val="Times New Roman"/>
      <family val="1"/>
    </font>
    <font>
      <b/>
      <sz val="11"/>
      <name val="Times New Roman"/>
      <family val="1"/>
    </font>
    <font>
      <b/>
      <sz val="11"/>
      <name val="方正仿宋_GBK"/>
      <family val="0"/>
    </font>
    <font>
      <sz val="11"/>
      <name val="方正仿宋_GBK"/>
      <family val="0"/>
    </font>
    <font>
      <b/>
      <sz val="11"/>
      <color indexed="10"/>
      <name val="Times New Roman"/>
      <family val="1"/>
    </font>
    <font>
      <b/>
      <sz val="11"/>
      <color indexed="10"/>
      <name val="方正仿宋_GBK"/>
      <family val="0"/>
    </font>
    <font>
      <sz val="11"/>
      <color indexed="10"/>
      <name val="方正仿宋_GBK"/>
      <family val="0"/>
    </font>
    <font>
      <b/>
      <sz val="11"/>
      <name val="宋体"/>
      <family val="0"/>
    </font>
    <font>
      <sz val="12"/>
      <name val="Times New Roman"/>
      <family val="1"/>
    </font>
    <font>
      <b/>
      <sz val="11"/>
      <name val="方正书宋_GBK"/>
      <family val="0"/>
    </font>
    <font>
      <sz val="14"/>
      <name val="Times New Roman"/>
      <family val="1"/>
    </font>
    <font>
      <sz val="10.5"/>
      <name val="Times New Roman"/>
      <family val="1"/>
    </font>
    <font>
      <b/>
      <sz val="9"/>
      <name val="Times New Roman"/>
      <family val="1"/>
    </font>
    <font>
      <sz val="11"/>
      <name val="方正书宋_GBK"/>
      <family val="0"/>
    </font>
    <font>
      <b/>
      <sz val="18"/>
      <name val="方正小标宋_GBK"/>
      <family val="0"/>
    </font>
    <font>
      <b/>
      <sz val="18"/>
      <name val="Times New Roman"/>
      <family val="1"/>
    </font>
    <font>
      <b/>
      <sz val="12"/>
      <name val="宋体"/>
      <family val="0"/>
    </font>
    <font>
      <sz val="12"/>
      <name val="宋体"/>
      <family val="0"/>
    </font>
    <font>
      <b/>
      <sz val="14"/>
      <name val="方正书宋_GBK"/>
      <family val="0"/>
    </font>
    <font>
      <b/>
      <sz val="12"/>
      <name val="Times New Roman"/>
      <family val="1"/>
    </font>
    <font>
      <sz val="9"/>
      <name val="宋体"/>
      <family val="0"/>
    </font>
    <font>
      <sz val="11"/>
      <color indexed="9"/>
      <name val="宋体"/>
      <family val="0"/>
    </font>
    <font>
      <sz val="11"/>
      <color indexed="16"/>
      <name val="宋体"/>
      <family val="0"/>
    </font>
    <font>
      <b/>
      <sz val="11"/>
      <color indexed="53"/>
      <name val="宋体"/>
      <family val="0"/>
    </font>
    <font>
      <b/>
      <sz val="18"/>
      <color indexed="62"/>
      <name val="宋体"/>
      <family val="0"/>
    </font>
    <font>
      <b/>
      <sz val="13"/>
      <color indexed="62"/>
      <name val="宋体"/>
      <family val="0"/>
    </font>
    <font>
      <sz val="11"/>
      <color indexed="20"/>
      <name val="宋体"/>
      <family val="0"/>
    </font>
    <font>
      <sz val="11"/>
      <color indexed="17"/>
      <name val="宋体"/>
      <family val="0"/>
    </font>
    <font>
      <sz val="11"/>
      <color indexed="10"/>
      <name val="宋体"/>
      <family val="0"/>
    </font>
    <font>
      <i/>
      <sz val="11"/>
      <color indexed="23"/>
      <name val="宋体"/>
      <family val="0"/>
    </font>
    <font>
      <sz val="10"/>
      <name val="MS Sans Serif"/>
      <family val="2"/>
    </font>
    <font>
      <sz val="11"/>
      <color indexed="62"/>
      <name val="宋体"/>
      <family val="0"/>
    </font>
    <font>
      <u val="single"/>
      <sz val="11"/>
      <color indexed="12"/>
      <name val="宋体"/>
      <family val="0"/>
    </font>
    <font>
      <b/>
      <sz val="11"/>
      <color indexed="63"/>
      <name val="宋体"/>
      <family val="0"/>
    </font>
    <font>
      <b/>
      <sz val="11"/>
      <color indexed="62"/>
      <name val="宋体"/>
      <family val="0"/>
    </font>
    <font>
      <u val="single"/>
      <sz val="11"/>
      <color indexed="20"/>
      <name val="宋体"/>
      <family val="0"/>
    </font>
    <font>
      <b/>
      <sz val="11"/>
      <color indexed="9"/>
      <name val="宋体"/>
      <family val="0"/>
    </font>
    <font>
      <b/>
      <sz val="15"/>
      <color indexed="62"/>
      <name val="宋体"/>
      <family val="0"/>
    </font>
    <font>
      <sz val="10"/>
      <name val="Helv"/>
      <family val="2"/>
    </font>
    <font>
      <sz val="11"/>
      <color indexed="53"/>
      <name val="宋体"/>
      <family val="0"/>
    </font>
    <font>
      <sz val="11"/>
      <color indexed="19"/>
      <name val="宋体"/>
      <family val="0"/>
    </font>
    <font>
      <sz val="7"/>
      <name val="Small Fonts"/>
      <family val="2"/>
    </font>
    <font>
      <sz val="12"/>
      <name val="Courier"/>
      <family val="2"/>
    </font>
    <font>
      <sz val="11"/>
      <name val="黑体"/>
      <family val="3"/>
    </font>
    <font>
      <sz val="10.5"/>
      <name val="方正仿宋_GBK"/>
      <family val="0"/>
    </font>
    <font>
      <b/>
      <sz val="9"/>
      <name val="方正书宋_GBK"/>
      <family val="0"/>
    </font>
    <font>
      <sz val="9"/>
      <name val="方正仿宋_GBK"/>
      <family val="0"/>
    </font>
    <font>
      <sz val="9"/>
      <name val="方正书宋_GBK"/>
      <family val="0"/>
    </font>
    <font>
      <sz val="11"/>
      <color indexed="60"/>
      <name val="宋体"/>
      <family val="0"/>
    </font>
    <font>
      <sz val="12"/>
      <name val="方正仿宋_GBK"/>
      <family val="0"/>
    </font>
    <font>
      <b/>
      <sz val="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9"/>
      <color theme="1"/>
      <name val="Calibri"/>
      <family val="0"/>
    </font>
    <font>
      <sz val="12"/>
      <color theme="1"/>
      <name val="Calibri"/>
      <family val="0"/>
    </font>
    <font>
      <b/>
      <sz val="20"/>
      <color theme="1"/>
      <name val="Calibri"/>
      <family val="0"/>
    </font>
    <font>
      <b/>
      <sz val="12"/>
      <color theme="1"/>
      <name val="Calibri"/>
      <family val="0"/>
    </font>
    <font>
      <sz val="11"/>
      <color indexed="8"/>
      <name val="Cambria"/>
      <family val="0"/>
    </font>
    <font>
      <sz val="11"/>
      <name val="Cambria"/>
      <family val="0"/>
    </font>
    <font>
      <b/>
      <sz val="11"/>
      <color rgb="FF000000"/>
      <name val="宋体"/>
      <family val="0"/>
    </font>
    <font>
      <sz val="11"/>
      <color rgb="FF000000"/>
      <name val="宋体"/>
      <family val="0"/>
    </font>
    <font>
      <sz val="11"/>
      <color theme="1"/>
      <name val="宋体"/>
      <family val="0"/>
    </font>
    <font>
      <b/>
      <sz val="8"/>
      <name val="Calibri"/>
      <family val="2"/>
    </font>
  </fonts>
  <fills count="5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2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indexed="46"/>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rgb="FFC6EFCE"/>
        <bgColor indexed="64"/>
      </patternFill>
    </fill>
    <fill>
      <patternFill patternType="solid">
        <fgColor indexed="49"/>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indexed="45"/>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4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47"/>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indexed="13"/>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8"/>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color indexed="8"/>
      </right>
      <top style="medium">
        <color rgb="FF000000"/>
      </top>
      <bottom style="medium">
        <color rgb="FF000000"/>
      </bottom>
    </border>
    <border>
      <left>
        <color indexed="8"/>
      </left>
      <right style="thin">
        <color rgb="FF000000"/>
      </right>
      <top>
        <color indexed="8"/>
      </top>
      <bottom style="thin">
        <color rgb="FF000000"/>
      </bottom>
    </border>
    <border>
      <left style="thin">
        <color rgb="FF000000"/>
      </left>
      <right style="thin">
        <color rgb="FF000000"/>
      </right>
      <top>
        <color indexed="8"/>
      </top>
      <bottom style="thin">
        <color rgb="FF000000"/>
      </bottom>
    </border>
    <border>
      <left style="thin">
        <color rgb="FF000000"/>
      </left>
      <right>
        <color indexed="8"/>
      </right>
      <top>
        <color indexed="8"/>
      </top>
      <bottom style="thin">
        <color rgb="FF000000"/>
      </bottom>
    </border>
    <border>
      <left>
        <color indexed="8"/>
      </left>
      <right style="thin">
        <color rgb="FF000000"/>
      </right>
      <top style="thin">
        <color rgb="FF000000"/>
      </top>
      <bottom>
        <color indexed="8"/>
      </bottom>
    </border>
    <border>
      <left style="thin">
        <color rgb="FF000000"/>
      </left>
      <right style="thin">
        <color rgb="FF000000"/>
      </right>
      <top style="thin">
        <color rgb="FF000000"/>
      </top>
      <bottom>
        <color indexed="8"/>
      </bottom>
    </border>
    <border>
      <left style="thin">
        <color rgb="FF000000"/>
      </left>
      <right style="thin">
        <color rgb="FF000000"/>
      </right>
      <top>
        <color indexed="8"/>
      </top>
      <bottom>
        <color indexed="8"/>
      </bottom>
    </border>
    <border>
      <left style="thin">
        <color rgb="FF000000"/>
      </left>
      <right>
        <color indexed="8"/>
      </right>
      <top>
        <color indexed="8"/>
      </top>
      <bottom>
        <color indexed="8"/>
      </bottom>
    </border>
    <border>
      <left>
        <color indexed="8"/>
      </left>
      <right>
        <color indexed="8"/>
      </right>
      <top style="thin">
        <color rgb="FF000000"/>
      </top>
      <bottom style="thin">
        <color rgb="FF000000"/>
      </bottom>
    </border>
    <border>
      <left>
        <color indexed="8"/>
      </left>
      <right>
        <color indexed="8"/>
      </right>
      <top>
        <color indexed="8"/>
      </top>
      <bottom style="thin">
        <color rgb="FF000000"/>
      </bottom>
    </border>
    <border>
      <left>
        <color indexed="8"/>
      </left>
      <right>
        <color indexed="8"/>
      </right>
      <top style="medium">
        <color rgb="FF000000"/>
      </top>
      <bottom>
        <color indexed="8"/>
      </bottom>
    </border>
    <border>
      <left>
        <color indexed="8"/>
      </left>
      <right>
        <color indexed="8"/>
      </right>
      <top style="medium">
        <color rgb="FF000000"/>
      </top>
      <bottom style="medium">
        <color rgb="FF000000"/>
      </bottom>
    </border>
    <border>
      <left>
        <color indexed="8"/>
      </left>
      <right>
        <color indexed="8"/>
      </right>
      <top>
        <color indexed="8"/>
      </top>
      <bottom style="medium">
        <color rgb="FF000000"/>
      </bottom>
    </border>
    <border>
      <left style="thin">
        <color rgb="FF000000"/>
      </left>
      <right style="thin">
        <color rgb="FF000000"/>
      </right>
      <top>
        <color indexed="8"/>
      </top>
      <bottom style="medium">
        <color rgb="FF000000"/>
      </bottom>
    </border>
    <border>
      <left>
        <color indexed="8"/>
      </left>
      <right style="thin">
        <color rgb="FF000000"/>
      </right>
      <top style="medium">
        <color rgb="FF000000"/>
      </top>
      <bottom style="thin">
        <color rgb="FF000000"/>
      </bottom>
    </border>
    <border>
      <left>
        <color indexed="8"/>
      </left>
      <right>
        <color indexed="8"/>
      </right>
      <top style="medium">
        <color rgb="FF000000"/>
      </top>
      <bottom style="thin">
        <color rgb="FF000000"/>
      </bottom>
    </border>
    <border>
      <left>
        <color indexed="8"/>
      </left>
      <right style="thin">
        <color rgb="FF000000"/>
      </right>
      <top>
        <color indexed="8"/>
      </top>
      <bottom>
        <color indexed="8"/>
      </bottom>
    </border>
    <border>
      <left>
        <color indexed="8"/>
      </left>
      <right style="thin">
        <color rgb="FF000000"/>
      </right>
      <top>
        <color indexed="8"/>
      </top>
      <bottom style="medium">
        <color rgb="FF000000"/>
      </bottom>
    </border>
    <border>
      <left>
        <color indexed="8"/>
      </left>
      <right style="medium">
        <color rgb="FF000000"/>
      </right>
      <top style="medium">
        <color rgb="FF000000"/>
      </top>
      <bottom style="medium">
        <color rgb="FF000000"/>
      </bottom>
    </border>
    <border>
      <left>
        <color indexed="8"/>
      </left>
      <right style="medium">
        <color rgb="FF000000"/>
      </right>
      <top style="medium">
        <color rgb="FF000000"/>
      </top>
      <bottom>
        <color indexed="8"/>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color indexed="8"/>
      </right>
      <top style="thin">
        <color rgb="FF000000"/>
      </top>
      <bottom style="medium">
        <color rgb="FF000000"/>
      </bottom>
    </border>
    <border>
      <left>
        <color indexed="8"/>
      </left>
      <right style="medium">
        <color rgb="FF000000"/>
      </right>
      <top style="thin">
        <color rgb="FF000000"/>
      </top>
      <bottom style="thin">
        <color rgb="FF000000"/>
      </bottom>
    </border>
    <border>
      <left>
        <color indexed="8"/>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thin">
        <color rgb="FF000000"/>
      </left>
      <right>
        <color indexed="8"/>
      </right>
      <top style="thin">
        <color rgb="FF000000"/>
      </top>
      <bottom style="thin">
        <color rgb="FF000000"/>
      </bottom>
    </border>
    <border>
      <left>
        <color indexed="8"/>
      </left>
      <right style="medium">
        <color rgb="FF000000"/>
      </right>
      <top>
        <color indexed="8"/>
      </top>
      <bottom>
        <color indexed="8"/>
      </bottom>
    </border>
    <border>
      <left style="thin">
        <color rgb="FF000000"/>
      </left>
      <right style="medium">
        <color rgb="FF000000"/>
      </right>
      <top>
        <color indexed="8"/>
      </top>
      <bottom>
        <color indexed="8"/>
      </bottom>
    </border>
    <border>
      <left style="thin"/>
      <right/>
      <top style="thin"/>
      <bottom style="thin"/>
    </border>
    <border>
      <left>
        <color indexed="63"/>
      </left>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right style="thin"/>
      <top style="thin"/>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s>
  <cellStyleXfs count="1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42" fontId="9" fillId="0" borderId="0" applyFont="0" applyFill="0" applyBorder="0" applyAlignment="0" applyProtection="0"/>
    <xf numFmtId="0" fontId="0" fillId="2" borderId="0" applyNumberFormat="0" applyBorder="0" applyAlignment="0" applyProtection="0"/>
    <xf numFmtId="0" fontId="68" fillId="3" borderId="1" applyNumberFormat="0" applyAlignment="0" applyProtection="0"/>
    <xf numFmtId="0" fontId="37" fillId="0" borderId="0">
      <alignment/>
      <protection locked="0"/>
    </xf>
    <xf numFmtId="0" fontId="37" fillId="0" borderId="0">
      <alignment/>
      <protection locked="0"/>
    </xf>
    <xf numFmtId="0" fontId="38" fillId="4" borderId="0" applyNumberFormat="0" applyBorder="0" applyAlignment="0" applyProtection="0"/>
    <xf numFmtId="44" fontId="9" fillId="0" borderId="0" applyFont="0" applyFill="0" applyBorder="0" applyAlignment="0" applyProtection="0"/>
    <xf numFmtId="0" fontId="37" fillId="0" borderId="0">
      <alignment/>
      <protection locked="0"/>
    </xf>
    <xf numFmtId="41" fontId="9" fillId="0" borderId="0" applyFont="0" applyFill="0" applyBorder="0" applyAlignment="0" applyProtection="0"/>
    <xf numFmtId="0" fontId="0" fillId="5" borderId="0" applyNumberFormat="0" applyBorder="0" applyAlignment="0" applyProtection="0"/>
    <xf numFmtId="0" fontId="69" fillId="6" borderId="0" applyNumberFormat="0" applyBorder="0" applyAlignment="0" applyProtection="0"/>
    <xf numFmtId="43" fontId="9" fillId="0" borderId="0" applyFont="0" applyFill="0" applyBorder="0" applyAlignment="0" applyProtection="0"/>
    <xf numFmtId="0" fontId="70" fillId="7" borderId="0" applyNumberFormat="0" applyBorder="0" applyAlignment="0" applyProtection="0"/>
    <xf numFmtId="0" fontId="71" fillId="0" borderId="0" applyNumberFormat="0" applyFill="0" applyBorder="0" applyAlignment="0" applyProtection="0"/>
    <xf numFmtId="9" fontId="9" fillId="0" borderId="0" applyFont="0" applyFill="0" applyBorder="0" applyAlignment="0" applyProtection="0"/>
    <xf numFmtId="0" fontId="72" fillId="0" borderId="0" applyNumberFormat="0" applyFill="0" applyBorder="0" applyAlignment="0" applyProtection="0"/>
    <xf numFmtId="0" fontId="37" fillId="0" borderId="0">
      <alignment/>
      <protection locked="0"/>
    </xf>
    <xf numFmtId="0" fontId="9" fillId="8" borderId="2" applyNumberFormat="0" applyFont="0" applyAlignment="0" applyProtection="0"/>
    <xf numFmtId="0" fontId="70" fillId="9" borderId="0" applyNumberFormat="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9" fillId="10" borderId="0" applyNumberFormat="0" applyBorder="0" applyAlignment="0" applyProtection="0"/>
    <xf numFmtId="0" fontId="55" fillId="0" borderId="0">
      <alignment/>
      <protection/>
    </xf>
    <xf numFmtId="0" fontId="75" fillId="0" borderId="0" applyNumberFormat="0" applyFill="0" applyBorder="0" applyAlignment="0" applyProtection="0"/>
    <xf numFmtId="0" fontId="38" fillId="11" borderId="0" applyNumberFormat="0" applyBorder="0" applyAlignment="0" applyProtection="0"/>
    <xf numFmtId="0" fontId="9" fillId="12" borderId="0" applyNumberFormat="0" applyBorder="0" applyAlignment="0" applyProtection="0"/>
    <xf numFmtId="0" fontId="76" fillId="0" borderId="0" applyNumberForma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0" fillId="13" borderId="0" applyNumberFormat="0" applyBorder="0" applyAlignment="0" applyProtection="0"/>
    <xf numFmtId="0" fontId="73" fillId="0" borderId="5" applyNumberFormat="0" applyFill="0" applyAlignment="0" applyProtection="0"/>
    <xf numFmtId="0" fontId="70" fillId="14" borderId="0" applyNumberFormat="0" applyBorder="0" applyAlignment="0" applyProtection="0"/>
    <xf numFmtId="0" fontId="79" fillId="15" borderId="6" applyNumberFormat="0" applyAlignment="0" applyProtection="0"/>
    <xf numFmtId="0" fontId="9" fillId="16" borderId="0" applyNumberFormat="0" applyBorder="0" applyAlignment="0" applyProtection="0"/>
    <xf numFmtId="0" fontId="80" fillId="15" borderId="1" applyNumberFormat="0" applyAlignment="0" applyProtection="0"/>
    <xf numFmtId="0" fontId="81" fillId="17" borderId="7" applyNumberFormat="0" applyAlignment="0" applyProtection="0"/>
    <xf numFmtId="0" fontId="0" fillId="18" borderId="0" applyNumberFormat="0" applyBorder="0" applyAlignment="0" applyProtection="0"/>
    <xf numFmtId="0" fontId="70" fillId="19" borderId="0" applyNumberFormat="0" applyBorder="0" applyAlignment="0" applyProtection="0"/>
    <xf numFmtId="0" fontId="82" fillId="0" borderId="8" applyNumberFormat="0" applyFill="0" applyAlignment="0" applyProtection="0"/>
    <xf numFmtId="0" fontId="83" fillId="0" borderId="9" applyNumberFormat="0" applyFill="0" applyAlignment="0" applyProtection="0"/>
    <xf numFmtId="0" fontId="9" fillId="20" borderId="0" applyNumberFormat="0" applyBorder="0" applyAlignment="0" applyProtection="0"/>
    <xf numFmtId="0" fontId="84" fillId="21" borderId="0" applyNumberFormat="0" applyBorder="0" applyAlignment="0" applyProtection="0"/>
    <xf numFmtId="0" fontId="38" fillId="22" borderId="0" applyNumberFormat="0" applyBorder="0" applyAlignment="0" applyProtection="0"/>
    <xf numFmtId="0" fontId="85" fillId="23" borderId="0" applyNumberFormat="0" applyBorder="0" applyAlignment="0" applyProtection="0"/>
    <xf numFmtId="0" fontId="0" fillId="24" borderId="0" applyNumberFormat="0" applyBorder="0" applyAlignment="0" applyProtection="0"/>
    <xf numFmtId="0" fontId="7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0" fillId="28" borderId="0" applyNumberFormat="0" applyBorder="0" applyAlignment="0" applyProtection="0"/>
    <xf numFmtId="0" fontId="0" fillId="29" borderId="0" applyNumberFormat="0" applyBorder="0" applyAlignment="0" applyProtection="0"/>
    <xf numFmtId="0" fontId="37" fillId="0" borderId="0">
      <alignment/>
      <protection locked="0"/>
    </xf>
    <xf numFmtId="0" fontId="70" fillId="30" borderId="0" applyNumberFormat="0" applyBorder="0" applyAlignment="0" applyProtection="0"/>
    <xf numFmtId="0" fontId="70" fillId="31" borderId="0" applyNumberFormat="0" applyBorder="0" applyAlignment="0" applyProtection="0"/>
    <xf numFmtId="0" fontId="0" fillId="32" borderId="0" applyNumberFormat="0" applyBorder="0" applyAlignment="0" applyProtection="0"/>
    <xf numFmtId="0" fontId="0" fillId="33" borderId="0" applyNumberFormat="0" applyBorder="0" applyAlignment="0" applyProtection="0"/>
    <xf numFmtId="0" fontId="9" fillId="34" borderId="0" applyNumberFormat="0" applyBorder="0" applyAlignment="0" applyProtection="0"/>
    <xf numFmtId="0" fontId="70" fillId="35" borderId="0" applyNumberFormat="0" applyBorder="0" applyAlignment="0" applyProtection="0"/>
    <xf numFmtId="0" fontId="37" fillId="0" borderId="0">
      <alignment/>
      <protection locked="0"/>
    </xf>
    <xf numFmtId="0" fontId="0" fillId="36" borderId="0" applyNumberFormat="0" applyBorder="0" applyAlignment="0" applyProtection="0"/>
    <xf numFmtId="0" fontId="9" fillId="37" borderId="0" applyNumberFormat="0" applyBorder="0" applyAlignment="0" applyProtection="0"/>
    <xf numFmtId="0" fontId="70" fillId="38" borderId="0" applyNumberFormat="0" applyBorder="0" applyAlignment="0" applyProtection="0"/>
    <xf numFmtId="0" fontId="70" fillId="39" borderId="0" applyNumberFormat="0" applyBorder="0" applyAlignment="0" applyProtection="0"/>
    <xf numFmtId="0" fontId="0" fillId="40" borderId="0" applyNumberFormat="0" applyBorder="0" applyAlignment="0" applyProtection="0"/>
    <xf numFmtId="0" fontId="9" fillId="41" borderId="0" applyNumberFormat="0" applyBorder="0" applyAlignment="0" applyProtection="0"/>
    <xf numFmtId="0" fontId="70" fillId="42" borderId="0" applyNumberFormat="0" applyBorder="0" applyAlignment="0" applyProtection="0"/>
    <xf numFmtId="0" fontId="55" fillId="0" borderId="0">
      <alignment/>
      <protection/>
    </xf>
    <xf numFmtId="0" fontId="43" fillId="37" borderId="0" applyNumberFormat="0" applyBorder="0" applyAlignment="0" applyProtection="0"/>
    <xf numFmtId="0" fontId="55" fillId="0" borderId="0">
      <alignment/>
      <protection/>
    </xf>
    <xf numFmtId="0" fontId="9" fillId="16" borderId="0" applyNumberFormat="0" applyBorder="0" applyAlignment="0" applyProtection="0"/>
    <xf numFmtId="0" fontId="38" fillId="43" borderId="0" applyNumberFormat="0" applyBorder="0" applyAlignment="0" applyProtection="0"/>
    <xf numFmtId="0" fontId="9" fillId="44" borderId="0" applyNumberFormat="0" applyBorder="0" applyAlignment="0" applyProtection="0"/>
    <xf numFmtId="0" fontId="9" fillId="20" borderId="0" applyNumberFormat="0" applyBorder="0" applyAlignment="0" applyProtection="0"/>
    <xf numFmtId="0" fontId="9" fillId="4" borderId="0" applyNumberFormat="0" applyBorder="0" applyAlignment="0" applyProtection="0"/>
    <xf numFmtId="0" fontId="9" fillId="45" borderId="0" applyNumberFormat="0" applyBorder="0" applyAlignment="0" applyProtection="0"/>
    <xf numFmtId="0" fontId="37" fillId="0" borderId="0">
      <alignment/>
      <protection locked="0"/>
    </xf>
    <xf numFmtId="0" fontId="38" fillId="46" borderId="0" applyNumberFormat="0" applyBorder="0" applyAlignment="0" applyProtection="0"/>
    <xf numFmtId="0" fontId="37" fillId="0" borderId="0">
      <alignment/>
      <protection locked="0"/>
    </xf>
    <xf numFmtId="0" fontId="38" fillId="10" borderId="0" applyNumberFormat="0" applyBorder="0" applyAlignment="0" applyProtection="0"/>
    <xf numFmtId="0" fontId="37" fillId="0" borderId="0">
      <alignment/>
      <protection locked="0"/>
    </xf>
    <xf numFmtId="0" fontId="38" fillId="47" borderId="0" applyNumberFormat="0" applyBorder="0" applyAlignment="0" applyProtection="0"/>
    <xf numFmtId="0" fontId="37" fillId="0" borderId="0">
      <alignment/>
      <protection locked="0"/>
    </xf>
    <xf numFmtId="0" fontId="38" fillId="22" borderId="0" applyNumberFormat="0" applyBorder="0" applyAlignment="0" applyProtection="0"/>
    <xf numFmtId="0" fontId="38" fillId="48" borderId="0" applyNumberFormat="0" applyBorder="0" applyAlignment="0" applyProtection="0"/>
    <xf numFmtId="37" fontId="58" fillId="0" borderId="0">
      <alignment/>
      <protection/>
    </xf>
    <xf numFmtId="0" fontId="47" fillId="0" borderId="0">
      <alignment/>
      <protection/>
    </xf>
    <xf numFmtId="9" fontId="55" fillId="0" borderId="0" applyFont="0" applyFill="0" applyBorder="0" applyAlignment="0" applyProtection="0"/>
    <xf numFmtId="0" fontId="1" fillId="0" borderId="10">
      <alignment horizontal="distributed" vertical="center" wrapText="1"/>
      <protection/>
    </xf>
    <xf numFmtId="0" fontId="43" fillId="37" borderId="0" applyNumberFormat="0" applyBorder="0" applyAlignment="0" applyProtection="0"/>
    <xf numFmtId="0" fontId="43" fillId="37" borderId="0" applyNumberFormat="0" applyBorder="0" applyAlignment="0" applyProtection="0"/>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55" fillId="0" borderId="0">
      <alignment/>
      <protection/>
    </xf>
    <xf numFmtId="0" fontId="34" fillId="0" borderId="0">
      <alignment/>
      <protection/>
    </xf>
    <xf numFmtId="0" fontId="37" fillId="0" borderId="0">
      <alignment/>
      <protection locked="0"/>
    </xf>
    <xf numFmtId="0" fontId="37" fillId="0" borderId="0">
      <alignment/>
      <protection locked="0"/>
    </xf>
    <xf numFmtId="0" fontId="34" fillId="0" borderId="0">
      <alignment/>
      <protection/>
    </xf>
    <xf numFmtId="0" fontId="37" fillId="0" borderId="0">
      <alignment/>
      <protection locked="0"/>
    </xf>
    <xf numFmtId="0" fontId="37" fillId="0" borderId="0">
      <alignment/>
      <protection locked="0"/>
    </xf>
    <xf numFmtId="0" fontId="37" fillId="0" borderId="0">
      <alignment/>
      <protection locked="0"/>
    </xf>
    <xf numFmtId="0" fontId="37" fillId="0" borderId="0">
      <alignment/>
      <protection locked="0"/>
    </xf>
    <xf numFmtId="0" fontId="34" fillId="0" borderId="0">
      <alignment/>
      <protection/>
    </xf>
    <xf numFmtId="0" fontId="9" fillId="0" borderId="0">
      <alignment/>
      <protection/>
    </xf>
    <xf numFmtId="0" fontId="37" fillId="0" borderId="0">
      <alignment/>
      <protection locked="0"/>
    </xf>
    <xf numFmtId="0" fontId="55" fillId="0" borderId="0">
      <alignment/>
      <protection/>
    </xf>
    <xf numFmtId="0" fontId="47" fillId="0" borderId="0">
      <alignment/>
      <protection/>
    </xf>
    <xf numFmtId="0" fontId="38" fillId="47" borderId="0" applyNumberFormat="0" applyBorder="0" applyAlignment="0" applyProtection="0"/>
    <xf numFmtId="0" fontId="55" fillId="0" borderId="0" applyFont="0" applyFill="0" applyBorder="0" applyAlignment="0" applyProtection="0"/>
    <xf numFmtId="4" fontId="55" fillId="0" borderId="0" applyFont="0" applyFill="0" applyBorder="0" applyAlignment="0" applyProtection="0"/>
    <xf numFmtId="0" fontId="55" fillId="0" borderId="0" applyFont="0" applyFill="0" applyBorder="0" applyAlignment="0" applyProtection="0"/>
    <xf numFmtId="0" fontId="55" fillId="0" borderId="0" applyFont="0" applyFill="0" applyBorder="0" applyAlignment="0" applyProtection="0"/>
    <xf numFmtId="1" fontId="1" fillId="0" borderId="10">
      <alignment vertical="center"/>
      <protection locked="0"/>
    </xf>
    <xf numFmtId="0" fontId="59" fillId="0" borderId="0">
      <alignment/>
      <protection/>
    </xf>
    <xf numFmtId="176" fontId="1" fillId="0" borderId="10">
      <alignment vertical="center"/>
      <protection locked="0"/>
    </xf>
    <xf numFmtId="0" fontId="55" fillId="0" borderId="0">
      <alignment/>
      <protection/>
    </xf>
    <xf numFmtId="0" fontId="38" fillId="49" borderId="0" applyNumberFormat="0" applyBorder="0" applyAlignment="0" applyProtection="0"/>
    <xf numFmtId="0" fontId="38" fillId="50" borderId="0" applyNumberFormat="0" applyBorder="0" applyAlignment="0" applyProtection="0"/>
  </cellStyleXfs>
  <cellXfs count="439">
    <xf numFmtId="0" fontId="0" fillId="0" borderId="0" xfId="0" applyFont="1" applyAlignment="1">
      <alignment/>
    </xf>
    <xf numFmtId="0" fontId="0" fillId="0" borderId="0" xfId="0" applyAlignment="1">
      <alignment vertical="center"/>
    </xf>
    <xf numFmtId="0" fontId="2" fillId="0" borderId="0" xfId="119" applyFont="1" applyBorder="1" applyAlignment="1">
      <alignment horizontal="left" vertical="center"/>
      <protection/>
    </xf>
    <xf numFmtId="0" fontId="86" fillId="0" borderId="0" xfId="0" applyFont="1" applyBorder="1" applyAlignment="1">
      <alignment horizontal="center" vertical="center"/>
    </xf>
    <xf numFmtId="0" fontId="87" fillId="0" borderId="0" xfId="0" applyFont="1" applyBorder="1" applyAlignment="1">
      <alignment horizontal="right" vertical="center"/>
    </xf>
    <xf numFmtId="0" fontId="88" fillId="0" borderId="10" xfId="0" applyFont="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88" fillId="0" borderId="0" xfId="0" applyFont="1" applyFill="1" applyBorder="1" applyAlignment="1">
      <alignment horizontal="center" vertical="center"/>
    </xf>
    <xf numFmtId="0" fontId="89" fillId="0" borderId="0" xfId="0" applyFont="1" applyAlignment="1">
      <alignment horizontal="center" vertical="center"/>
    </xf>
    <xf numFmtId="0" fontId="0" fillId="0" borderId="0" xfId="0" applyAlignment="1">
      <alignment horizontal="center" vertical="center"/>
    </xf>
    <xf numFmtId="0" fontId="90" fillId="0" borderId="10" xfId="0" applyFont="1" applyBorder="1" applyAlignment="1">
      <alignment horizontal="center" vertical="center"/>
    </xf>
    <xf numFmtId="0" fontId="83" fillId="0" borderId="10" xfId="0" applyFont="1" applyBorder="1" applyAlignment="1">
      <alignment horizontal="center" vertical="center"/>
    </xf>
    <xf numFmtId="0" fontId="0" fillId="0" borderId="10" xfId="0" applyFont="1" applyBorder="1" applyAlignment="1">
      <alignment horizontal="center" vertical="center"/>
    </xf>
    <xf numFmtId="0" fontId="9"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0" fillId="0" borderId="0" xfId="0" applyFont="1" applyBorder="1" applyAlignment="1">
      <alignment vertical="center" wrapText="1"/>
    </xf>
    <xf numFmtId="0" fontId="11" fillId="0" borderId="0" xfId="0" applyFont="1" applyBorder="1" applyAlignment="1">
      <alignment horizontal="center" vertical="center" wrapText="1"/>
    </xf>
    <xf numFmtId="0" fontId="10" fillId="0" borderId="0" xfId="0" applyFont="1" applyBorder="1" applyAlignment="1">
      <alignment horizontal="right"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3" fillId="0" borderId="14" xfId="0" applyFont="1" applyBorder="1" applyAlignment="1">
      <alignment vertical="center" wrapText="1"/>
    </xf>
    <xf numFmtId="0" fontId="13" fillId="0" borderId="15" xfId="0" applyFont="1" applyBorder="1" applyAlignment="1">
      <alignment horizontal="center" vertical="center" wrapText="1"/>
    </xf>
    <xf numFmtId="4" fontId="13" fillId="0" borderId="15" xfId="0" applyNumberFormat="1" applyFont="1" applyBorder="1" applyAlignment="1">
      <alignment horizontal="right" vertical="center" wrapText="1"/>
    </xf>
    <xf numFmtId="4" fontId="13" fillId="0" borderId="16" xfId="0" applyNumberFormat="1" applyFont="1" applyBorder="1" applyAlignment="1">
      <alignment horizontal="right" vertical="center" wrapText="1"/>
    </xf>
    <xf numFmtId="0" fontId="13" fillId="0" borderId="17" xfId="0" applyFont="1" applyBorder="1" applyAlignment="1">
      <alignment vertical="center" wrapText="1"/>
    </xf>
    <xf numFmtId="0" fontId="13" fillId="0" borderId="18" xfId="0" applyFont="1" applyBorder="1" applyAlignment="1">
      <alignment horizontal="center" vertical="center" wrapText="1"/>
    </xf>
    <xf numFmtId="4" fontId="13" fillId="0" borderId="18" xfId="0" applyNumberFormat="1" applyFont="1" applyBorder="1" applyAlignment="1">
      <alignment horizontal="right" vertical="center" wrapText="1"/>
    </xf>
    <xf numFmtId="4" fontId="13" fillId="0" borderId="19" xfId="0" applyNumberFormat="1" applyFont="1" applyBorder="1" applyAlignment="1">
      <alignment horizontal="right" vertical="center" wrapText="1"/>
    </xf>
    <xf numFmtId="4" fontId="13" fillId="0" borderId="20" xfId="0" applyNumberFormat="1" applyFont="1" applyBorder="1" applyAlignment="1">
      <alignment horizontal="right" vertical="center" wrapText="1"/>
    </xf>
    <xf numFmtId="0" fontId="13" fillId="0" borderId="21" xfId="0" applyFont="1" applyBorder="1" applyAlignment="1">
      <alignment vertical="center" wrapText="1"/>
    </xf>
    <xf numFmtId="0" fontId="13" fillId="0" borderId="0" xfId="0" applyFont="1" applyBorder="1" applyAlignment="1">
      <alignment vertical="center" wrapText="1"/>
    </xf>
    <xf numFmtId="0" fontId="13" fillId="0" borderId="19" xfId="0" applyFont="1" applyBorder="1" applyAlignment="1">
      <alignment horizontal="center" vertical="center" wrapText="1"/>
    </xf>
    <xf numFmtId="4" fontId="13" fillId="0" borderId="22" xfId="0" applyNumberFormat="1" applyFont="1" applyBorder="1" applyAlignment="1">
      <alignment horizontal="right" vertical="center" wrapText="1"/>
    </xf>
    <xf numFmtId="0" fontId="10" fillId="0" borderId="23" xfId="0" applyFont="1" applyBorder="1" applyAlignment="1">
      <alignment vertical="center" wrapText="1"/>
    </xf>
    <xf numFmtId="0" fontId="12" fillId="0" borderId="24" xfId="0" applyFont="1" applyBorder="1" applyAlignment="1">
      <alignment horizontal="center" vertical="center" wrapText="1"/>
    </xf>
    <xf numFmtId="0" fontId="13" fillId="0" borderId="0" xfId="0" applyFont="1" applyBorder="1" applyAlignment="1">
      <alignment horizontal="left" vertical="center" wrapText="1"/>
    </xf>
    <xf numFmtId="4" fontId="13" fillId="0" borderId="0" xfId="0" applyNumberFormat="1" applyFont="1" applyBorder="1" applyAlignment="1">
      <alignment horizontal="right" vertical="center" wrapText="1"/>
    </xf>
    <xf numFmtId="0" fontId="13" fillId="0" borderId="25" xfId="0" applyFont="1" applyBorder="1" applyAlignment="1">
      <alignment horizontal="left" vertical="center" wrapText="1"/>
    </xf>
    <xf numFmtId="0" fontId="13" fillId="0" borderId="26" xfId="0" applyFont="1" applyBorder="1" applyAlignment="1">
      <alignment horizontal="center" vertical="center" wrapText="1"/>
    </xf>
    <xf numFmtId="4" fontId="13" fillId="0" borderId="26" xfId="0" applyNumberFormat="1" applyFont="1" applyBorder="1" applyAlignment="1">
      <alignment horizontal="right" vertical="center" wrapText="1"/>
    </xf>
    <xf numFmtId="4" fontId="13" fillId="0" borderId="25" xfId="0" applyNumberFormat="1" applyFont="1" applyBorder="1" applyAlignment="1">
      <alignment horizontal="right" vertical="center" wrapText="1"/>
    </xf>
    <xf numFmtId="0" fontId="12" fillId="0" borderId="27" xfId="0" applyFont="1" applyBorder="1" applyAlignment="1">
      <alignment horizontal="center" vertical="center" wrapText="1"/>
    </xf>
    <xf numFmtId="0" fontId="12" fillId="0" borderId="28" xfId="0" applyFont="1" applyBorder="1" applyAlignment="1">
      <alignment horizontal="center" vertical="center" wrapText="1"/>
    </xf>
    <xf numFmtId="0" fontId="13" fillId="0" borderId="29" xfId="0" applyFont="1" applyBorder="1" applyAlignment="1">
      <alignment vertical="center" wrapText="1"/>
    </xf>
    <xf numFmtId="4" fontId="13" fillId="0" borderId="29" xfId="0" applyNumberFormat="1" applyFont="1" applyBorder="1" applyAlignment="1">
      <alignment vertical="center" wrapText="1"/>
    </xf>
    <xf numFmtId="4" fontId="13" fillId="0" borderId="0" xfId="0" applyNumberFormat="1" applyFont="1" applyBorder="1" applyAlignment="1">
      <alignment vertical="center" wrapText="1"/>
    </xf>
    <xf numFmtId="0" fontId="13" fillId="0" borderId="30" xfId="0" applyFont="1" applyBorder="1" applyAlignment="1">
      <alignment vertical="center" wrapText="1"/>
    </xf>
    <xf numFmtId="4" fontId="13" fillId="0" borderId="30" xfId="0" applyNumberFormat="1" applyFont="1" applyBorder="1" applyAlignment="1">
      <alignment vertical="center" wrapText="1"/>
    </xf>
    <xf numFmtId="4" fontId="13" fillId="0" borderId="25" xfId="0" applyNumberFormat="1" applyFont="1" applyBorder="1" applyAlignment="1">
      <alignment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0" xfId="0" applyFont="1" applyBorder="1" applyAlignment="1">
      <alignment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25" xfId="0" applyFont="1" applyBorder="1" applyAlignment="1">
      <alignment vertical="center" wrapText="1"/>
    </xf>
    <xf numFmtId="0" fontId="12" fillId="0" borderId="35" xfId="0" applyFont="1" applyBorder="1" applyAlignment="1">
      <alignment horizontal="center" vertical="center" wrapText="1"/>
    </xf>
    <xf numFmtId="0" fontId="12" fillId="0" borderId="36"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9" xfId="0" applyFont="1" applyBorder="1" applyAlignment="1">
      <alignment horizontal="center" vertical="center" wrapText="1"/>
    </xf>
    <xf numFmtId="0" fontId="12" fillId="0" borderId="40" xfId="0" applyFont="1" applyBorder="1" applyAlignment="1">
      <alignment horizontal="center" vertical="center" wrapText="1"/>
    </xf>
    <xf numFmtId="0" fontId="13" fillId="0" borderId="41" xfId="0" applyFont="1" applyBorder="1" applyAlignment="1">
      <alignment vertical="center" wrapText="1"/>
    </xf>
    <xf numFmtId="4" fontId="13" fillId="0" borderId="42" xfId="0" applyNumberFormat="1" applyFont="1" applyBorder="1" applyAlignment="1">
      <alignment vertical="center" wrapText="1"/>
    </xf>
    <xf numFmtId="0" fontId="2" fillId="0" borderId="0" xfId="65" applyFont="1" applyFill="1" applyAlignment="1">
      <alignment vertical="top"/>
      <protection locked="0"/>
    </xf>
    <xf numFmtId="0" fontId="2" fillId="0" borderId="0" xfId="65" applyFont="1" applyFill="1" applyAlignment="1">
      <alignment horizontal="left" vertical="top" indent="1"/>
      <protection locked="0"/>
    </xf>
    <xf numFmtId="0" fontId="2" fillId="0" borderId="0" xfId="65" applyFont="1" applyFill="1" applyAlignment="1">
      <alignment horizontal="left" vertical="top" indent="2"/>
      <protection locked="0"/>
    </xf>
    <xf numFmtId="0" fontId="14" fillId="0" borderId="0" xfId="65" applyFont="1" applyFill="1" applyAlignment="1">
      <alignment vertical="top"/>
      <protection locked="0"/>
    </xf>
    <xf numFmtId="0" fontId="15" fillId="0" borderId="0" xfId="65" applyFont="1" applyFill="1" applyAlignment="1">
      <alignment vertical="top"/>
      <protection locked="0"/>
    </xf>
    <xf numFmtId="49" fontId="2" fillId="0" borderId="0" xfId="65" applyNumberFormat="1" applyFont="1" applyFill="1" applyAlignment="1">
      <alignment horizontal="left" vertical="top"/>
      <protection locked="0"/>
    </xf>
    <xf numFmtId="177" fontId="2" fillId="0" borderId="0" xfId="65" applyNumberFormat="1" applyFont="1" applyFill="1" applyAlignment="1">
      <alignment vertical="top"/>
      <protection locked="0"/>
    </xf>
    <xf numFmtId="49" fontId="15" fillId="0" borderId="0" xfId="114" applyNumberFormat="1" applyFont="1" applyFill="1">
      <alignment/>
      <protection/>
    </xf>
    <xf numFmtId="2" fontId="15" fillId="0" borderId="0" xfId="114" applyNumberFormat="1" applyFont="1" applyFill="1">
      <alignment/>
      <protection/>
    </xf>
    <xf numFmtId="177" fontId="15" fillId="0" borderId="0" xfId="65" applyNumberFormat="1" applyFont="1" applyFill="1" applyAlignment="1">
      <alignment vertical="top"/>
      <protection locked="0"/>
    </xf>
    <xf numFmtId="0" fontId="16" fillId="0" borderId="0" xfId="65" applyFont="1" applyFill="1" applyAlignment="1">
      <alignment horizontal="center" vertical="top"/>
      <protection locked="0"/>
    </xf>
    <xf numFmtId="0" fontId="17" fillId="0" borderId="0" xfId="65" applyFont="1" applyFill="1" applyAlignment="1">
      <alignment horizontal="center" vertical="top"/>
      <protection locked="0"/>
    </xf>
    <xf numFmtId="177" fontId="17" fillId="0" borderId="0" xfId="65" applyNumberFormat="1" applyFont="1" applyFill="1" applyAlignment="1">
      <alignment horizontal="center" vertical="top"/>
      <protection locked="0"/>
    </xf>
    <xf numFmtId="177" fontId="2" fillId="0" borderId="0" xfId="65" applyNumberFormat="1" applyFont="1" applyFill="1" applyAlignment="1">
      <alignment horizontal="right" vertical="top"/>
      <protection locked="0"/>
    </xf>
    <xf numFmtId="49" fontId="18" fillId="0" borderId="10" xfId="65" applyNumberFormat="1" applyFont="1" applyFill="1" applyBorder="1" applyAlignment="1">
      <alignment horizontal="center" vertical="center"/>
      <protection locked="0"/>
    </xf>
    <xf numFmtId="0" fontId="18" fillId="0" borderId="10" xfId="65" applyFont="1" applyFill="1" applyBorder="1" applyAlignment="1">
      <alignment horizontal="center" vertical="center"/>
      <protection locked="0"/>
    </xf>
    <xf numFmtId="177" fontId="18" fillId="0" borderId="10" xfId="65" applyNumberFormat="1" applyFont="1" applyFill="1" applyBorder="1" applyAlignment="1">
      <alignment horizontal="center" vertical="center"/>
      <protection locked="0"/>
    </xf>
    <xf numFmtId="0" fontId="2" fillId="0" borderId="0" xfId="114" applyFont="1" applyFill="1" applyAlignment="1">
      <alignment vertical="center" wrapText="1"/>
      <protection/>
    </xf>
    <xf numFmtId="49" fontId="18" fillId="0" borderId="10" xfId="65" applyNumberFormat="1" applyFont="1" applyFill="1" applyBorder="1" applyAlignment="1">
      <alignment horizontal="left" vertical="center"/>
      <protection locked="0"/>
    </xf>
    <xf numFmtId="0" fontId="18" fillId="0" borderId="10" xfId="65" applyFont="1" applyFill="1" applyBorder="1" applyAlignment="1">
      <alignment horizontal="left" vertical="center"/>
      <protection locked="0"/>
    </xf>
    <xf numFmtId="177" fontId="18" fillId="0" borderId="10" xfId="65" applyNumberFormat="1" applyFont="1" applyFill="1" applyBorder="1" applyAlignment="1">
      <alignment vertical="center"/>
      <protection locked="0"/>
    </xf>
    <xf numFmtId="178" fontId="2" fillId="0" borderId="0" xfId="65" applyNumberFormat="1" applyFont="1" applyFill="1" applyAlignment="1">
      <alignment vertical="top"/>
      <protection locked="0"/>
    </xf>
    <xf numFmtId="179" fontId="2" fillId="0" borderId="0" xfId="65" applyNumberFormat="1" applyFont="1" applyFill="1" applyAlignment="1">
      <alignment vertical="top"/>
      <protection locked="0"/>
    </xf>
    <xf numFmtId="49" fontId="2" fillId="0" borderId="0" xfId="114" applyNumberFormat="1" applyFont="1" applyFill="1">
      <alignment/>
      <protection/>
    </xf>
    <xf numFmtId="49" fontId="18" fillId="0" borderId="10" xfId="65" applyNumberFormat="1" applyFont="1" applyFill="1" applyBorder="1" applyAlignment="1">
      <alignment horizontal="left" vertical="center" indent="1"/>
      <protection locked="0"/>
    </xf>
    <xf numFmtId="49" fontId="19" fillId="0" borderId="10" xfId="65" applyNumberFormat="1" applyFont="1" applyFill="1" applyBorder="1" applyAlignment="1">
      <alignment horizontal="left" vertical="center" indent="1"/>
      <protection locked="0"/>
    </xf>
    <xf numFmtId="178" fontId="2" fillId="0" borderId="0" xfId="65" applyNumberFormat="1" applyFont="1" applyFill="1" applyAlignment="1">
      <alignment horizontal="left" vertical="top" indent="1"/>
      <protection locked="0"/>
    </xf>
    <xf numFmtId="49" fontId="2" fillId="0" borderId="0" xfId="114" applyNumberFormat="1" applyFont="1" applyFill="1" applyAlignment="1">
      <alignment horizontal="left" indent="1"/>
      <protection/>
    </xf>
    <xf numFmtId="49" fontId="2" fillId="0" borderId="10" xfId="65" applyNumberFormat="1" applyFont="1" applyFill="1" applyBorder="1" applyAlignment="1">
      <alignment horizontal="left" vertical="center" indent="2"/>
      <protection locked="0"/>
    </xf>
    <xf numFmtId="49" fontId="20" fillId="0" borderId="10" xfId="65" applyNumberFormat="1" applyFont="1" applyFill="1" applyBorder="1" applyAlignment="1">
      <alignment horizontal="left" vertical="center" indent="2"/>
      <protection locked="0"/>
    </xf>
    <xf numFmtId="177" fontId="2" fillId="0" borderId="10" xfId="65" applyNumberFormat="1" applyFont="1" applyFill="1" applyBorder="1" applyAlignment="1">
      <alignment vertical="center"/>
      <protection locked="0"/>
    </xf>
    <xf numFmtId="178" fontId="2" fillId="0" borderId="0" xfId="65" applyNumberFormat="1" applyFont="1" applyFill="1" applyAlignment="1">
      <alignment horizontal="left" vertical="top" indent="2"/>
      <protection locked="0"/>
    </xf>
    <xf numFmtId="49" fontId="2" fillId="0" borderId="0" xfId="114" applyNumberFormat="1" applyFont="1" applyFill="1" applyAlignment="1">
      <alignment horizontal="left" indent="2"/>
      <protection/>
    </xf>
    <xf numFmtId="180" fontId="2" fillId="0" borderId="0" xfId="65" applyNumberFormat="1" applyFont="1" applyFill="1" applyAlignment="1">
      <alignment vertical="top"/>
      <protection locked="0"/>
    </xf>
    <xf numFmtId="49" fontId="21" fillId="0" borderId="10" xfId="65" applyNumberFormat="1" applyFont="1" applyFill="1" applyBorder="1" applyAlignment="1">
      <alignment horizontal="left" vertical="center" indent="1"/>
      <protection locked="0"/>
    </xf>
    <xf numFmtId="49" fontId="22" fillId="0" borderId="10" xfId="65" applyNumberFormat="1" applyFont="1" applyFill="1" applyBorder="1" applyAlignment="1">
      <alignment horizontal="left" vertical="center" indent="1"/>
      <protection locked="0"/>
    </xf>
    <xf numFmtId="177" fontId="21" fillId="0" borderId="10" xfId="65" applyNumberFormat="1" applyFont="1" applyFill="1" applyBorder="1" applyAlignment="1">
      <alignment vertical="center"/>
      <protection locked="0"/>
    </xf>
    <xf numFmtId="178" fontId="14" fillId="0" borderId="0" xfId="65" applyNumberFormat="1" applyFont="1" applyFill="1" applyAlignment="1">
      <alignment vertical="top"/>
      <protection locked="0"/>
    </xf>
    <xf numFmtId="49" fontId="14" fillId="0" borderId="0" xfId="114" applyNumberFormat="1" applyFont="1" applyFill="1">
      <alignment/>
      <protection/>
    </xf>
    <xf numFmtId="49" fontId="14" fillId="0" borderId="10" xfId="65" applyNumberFormat="1" applyFont="1" applyFill="1" applyBorder="1" applyAlignment="1">
      <alignment horizontal="left" vertical="center" indent="2"/>
      <protection locked="0"/>
    </xf>
    <xf numFmtId="49" fontId="23" fillId="0" borderId="10" xfId="65" applyNumberFormat="1" applyFont="1" applyFill="1" applyBorder="1" applyAlignment="1">
      <alignment horizontal="left" vertical="center" indent="2"/>
      <protection locked="0"/>
    </xf>
    <xf numFmtId="177" fontId="14" fillId="0" borderId="10" xfId="65" applyNumberFormat="1" applyFont="1" applyFill="1" applyBorder="1" applyAlignment="1">
      <alignment vertical="center"/>
      <protection locked="0"/>
    </xf>
    <xf numFmtId="180" fontId="14" fillId="0" borderId="0" xfId="65" applyNumberFormat="1" applyFont="1" applyFill="1" applyAlignment="1">
      <alignment vertical="top"/>
      <protection locked="0"/>
    </xf>
    <xf numFmtId="0" fontId="18" fillId="0" borderId="10" xfId="114" applyFont="1" applyFill="1" applyBorder="1" applyAlignment="1">
      <alignment horizontal="center" vertical="center"/>
      <protection/>
    </xf>
    <xf numFmtId="0" fontId="24" fillId="0" borderId="10" xfId="65" applyFont="1" applyFill="1" applyBorder="1" applyAlignment="1">
      <alignment vertical="center"/>
      <protection locked="0"/>
    </xf>
    <xf numFmtId="0" fontId="2" fillId="0" borderId="10" xfId="114" applyFont="1" applyFill="1" applyBorder="1" applyAlignment="1">
      <alignment horizontal="center" vertical="center"/>
      <protection/>
    </xf>
    <xf numFmtId="0" fontId="1" fillId="0" borderId="10" xfId="65" applyFont="1" applyFill="1" applyBorder="1" applyAlignment="1">
      <alignment vertical="center"/>
      <protection locked="0"/>
    </xf>
    <xf numFmtId="0" fontId="18" fillId="0" borderId="43" xfId="65" applyFont="1" applyFill="1" applyBorder="1" applyAlignment="1">
      <alignment horizontal="center" vertical="center"/>
      <protection locked="0"/>
    </xf>
    <xf numFmtId="0" fontId="18" fillId="0" borderId="44" xfId="65" applyFont="1" applyFill="1" applyBorder="1" applyAlignment="1">
      <alignment horizontal="center" vertical="center"/>
      <protection locked="0"/>
    </xf>
    <xf numFmtId="0" fontId="2" fillId="0" borderId="0" xfId="114" applyFont="1" applyFill="1" applyAlignment="1">
      <alignment horizontal="center" vertical="center" wrapText="1"/>
      <protection/>
    </xf>
    <xf numFmtId="2" fontId="2" fillId="0" borderId="0" xfId="114" applyNumberFormat="1" applyFont="1" applyFill="1">
      <alignment/>
      <protection/>
    </xf>
    <xf numFmtId="2" fontId="2" fillId="0" borderId="0" xfId="114" applyNumberFormat="1" applyFont="1" applyFill="1" applyAlignment="1">
      <alignment horizontal="left" indent="1"/>
      <protection/>
    </xf>
    <xf numFmtId="177" fontId="2" fillId="0" borderId="0" xfId="65" applyNumberFormat="1" applyFont="1" applyFill="1" applyAlignment="1">
      <alignment horizontal="left" vertical="top" indent="1"/>
      <protection locked="0"/>
    </xf>
    <xf numFmtId="2" fontId="2" fillId="0" borderId="0" xfId="114" applyNumberFormat="1" applyFont="1" applyFill="1" applyAlignment="1">
      <alignment horizontal="left" indent="2"/>
      <protection/>
    </xf>
    <xf numFmtId="177" fontId="2" fillId="0" borderId="0" xfId="65" applyNumberFormat="1" applyFont="1" applyFill="1" applyAlignment="1">
      <alignment horizontal="left" vertical="top" indent="2"/>
      <protection locked="0"/>
    </xf>
    <xf numFmtId="2" fontId="14" fillId="0" borderId="0" xfId="114" applyNumberFormat="1" applyFont="1" applyFill="1">
      <alignment/>
      <protection/>
    </xf>
    <xf numFmtId="177" fontId="14" fillId="0" borderId="0" xfId="65" applyNumberFormat="1" applyFont="1" applyFill="1" applyAlignment="1">
      <alignment vertical="top"/>
      <protection locked="0"/>
    </xf>
    <xf numFmtId="49" fontId="2" fillId="0" borderId="0" xfId="114" applyNumberFormat="1" applyFont="1" applyFill="1" applyAlignment="1" applyProtection="1">
      <alignment vertical="center"/>
      <protection locked="0"/>
    </xf>
    <xf numFmtId="2" fontId="2" fillId="0" borderId="0" xfId="114" applyNumberFormat="1" applyFont="1" applyFill="1" applyAlignment="1" applyProtection="1">
      <alignment vertical="center"/>
      <protection locked="0"/>
    </xf>
    <xf numFmtId="49" fontId="2" fillId="0" borderId="0" xfId="114" applyNumberFormat="1" applyFont="1" applyFill="1" applyAlignment="1" applyProtection="1">
      <alignment horizontal="left" vertical="center" indent="1"/>
      <protection locked="0"/>
    </xf>
    <xf numFmtId="2" fontId="2" fillId="0" borderId="0" xfId="114" applyNumberFormat="1" applyFont="1" applyFill="1" applyAlignment="1" applyProtection="1">
      <alignment horizontal="left" vertical="center" indent="1"/>
      <protection locked="0"/>
    </xf>
    <xf numFmtId="49" fontId="2" fillId="0" borderId="0" xfId="114" applyNumberFormat="1" applyFont="1" applyFill="1" applyAlignment="1" applyProtection="1">
      <alignment horizontal="left" vertical="center" indent="2"/>
      <protection locked="0"/>
    </xf>
    <xf numFmtId="2" fontId="2" fillId="0" borderId="0" xfId="114" applyNumberFormat="1" applyFont="1" applyFill="1" applyAlignment="1" applyProtection="1">
      <alignment horizontal="left" vertical="center" indent="2"/>
      <protection locked="0"/>
    </xf>
    <xf numFmtId="49" fontId="14" fillId="0" borderId="0" xfId="114" applyNumberFormat="1" applyFont="1" applyFill="1" applyAlignment="1" applyProtection="1">
      <alignment vertical="center"/>
      <protection locked="0"/>
    </xf>
    <xf numFmtId="2" fontId="14" fillId="0" borderId="0" xfId="114" applyNumberFormat="1" applyFont="1" applyFill="1" applyAlignment="1" applyProtection="1">
      <alignment vertical="center"/>
      <protection locked="0"/>
    </xf>
    <xf numFmtId="178" fontId="15" fillId="0" borderId="0" xfId="65" applyNumberFormat="1" applyFont="1" applyFill="1" applyAlignment="1">
      <alignment vertical="top"/>
      <protection locked="0"/>
    </xf>
    <xf numFmtId="49" fontId="15" fillId="0" borderId="0" xfId="114" applyNumberFormat="1" applyFont="1" applyFill="1" applyAlignment="1" applyProtection="1">
      <alignment vertical="center"/>
      <protection locked="0"/>
    </xf>
    <xf numFmtId="2" fontId="15" fillId="0" borderId="0" xfId="114" applyNumberFormat="1" applyFont="1" applyFill="1" applyAlignment="1" applyProtection="1">
      <alignment vertical="center"/>
      <protection locked="0"/>
    </xf>
    <xf numFmtId="0" fontId="2" fillId="0" borderId="0" xfId="114" applyFont="1" applyFill="1" applyAlignment="1">
      <alignment vertical="center"/>
      <protection/>
    </xf>
    <xf numFmtId="0" fontId="18" fillId="0" borderId="0" xfId="114" applyFont="1" applyFill="1" applyAlignment="1">
      <alignment vertical="center"/>
      <protection/>
    </xf>
    <xf numFmtId="49" fontId="18" fillId="0" borderId="0" xfId="114" applyNumberFormat="1" applyFont="1" applyFill="1" applyAlignment="1">
      <alignment horizontal="left" vertical="center" indent="1"/>
      <protection/>
    </xf>
    <xf numFmtId="0" fontId="2" fillId="0" borderId="0" xfId="114" applyFont="1" applyFill="1" applyAlignment="1">
      <alignment horizontal="left" vertical="center" indent="2"/>
      <protection/>
    </xf>
    <xf numFmtId="0" fontId="25" fillId="0" borderId="0" xfId="114" applyFont="1" applyFill="1" applyAlignment="1">
      <alignment vertical="center"/>
      <protection/>
    </xf>
    <xf numFmtId="177" fontId="25" fillId="0" borderId="0" xfId="114" applyNumberFormat="1" applyFont="1" applyFill="1" applyAlignment="1">
      <alignment vertical="center"/>
      <protection/>
    </xf>
    <xf numFmtId="0" fontId="16" fillId="0" borderId="0" xfId="114" applyFont="1" applyFill="1" applyAlignment="1">
      <alignment horizontal="center" vertical="center"/>
      <protection/>
    </xf>
    <xf numFmtId="0" fontId="17" fillId="0" borderId="0" xfId="114" applyFont="1" applyFill="1" applyAlignment="1">
      <alignment horizontal="center" vertical="center"/>
      <protection/>
    </xf>
    <xf numFmtId="177" fontId="2" fillId="0" borderId="0" xfId="114" applyNumberFormat="1" applyFont="1" applyFill="1" applyAlignment="1">
      <alignment horizontal="right" vertical="center"/>
      <protection/>
    </xf>
    <xf numFmtId="177" fontId="18" fillId="0" borderId="10" xfId="114" applyNumberFormat="1" applyFont="1" applyFill="1" applyBorder="1" applyAlignment="1">
      <alignment horizontal="center" vertical="center"/>
      <protection/>
    </xf>
    <xf numFmtId="0" fontId="18" fillId="0" borderId="10" xfId="114" applyFont="1" applyFill="1" applyBorder="1" applyAlignment="1">
      <alignment horizontal="left" vertical="center"/>
      <protection/>
    </xf>
    <xf numFmtId="0" fontId="18" fillId="0" borderId="10" xfId="114" applyFont="1" applyFill="1" applyBorder="1" applyAlignment="1">
      <alignment vertical="center"/>
      <protection/>
    </xf>
    <xf numFmtId="177" fontId="18" fillId="0" borderId="10" xfId="114" applyNumberFormat="1" applyFont="1" applyFill="1" applyBorder="1" applyAlignment="1">
      <alignment horizontal="right" vertical="center"/>
      <protection/>
    </xf>
    <xf numFmtId="49" fontId="18" fillId="0" borderId="10" xfId="114" applyNumberFormat="1" applyFont="1" applyFill="1" applyBorder="1" applyAlignment="1">
      <alignment horizontal="left" vertical="center" indent="1"/>
      <protection/>
    </xf>
    <xf numFmtId="49" fontId="19" fillId="0" borderId="10" xfId="114" applyNumberFormat="1" applyFont="1" applyFill="1" applyBorder="1" applyAlignment="1">
      <alignment horizontal="left" vertical="center" indent="1"/>
      <protection/>
    </xf>
    <xf numFmtId="0" fontId="2" fillId="0" borderId="10" xfId="114" applyFont="1" applyFill="1" applyBorder="1" applyAlignment="1">
      <alignment horizontal="left" vertical="center" indent="2"/>
      <protection/>
    </xf>
    <xf numFmtId="0" fontId="20" fillId="0" borderId="10" xfId="114" applyFont="1" applyFill="1" applyBorder="1" applyAlignment="1">
      <alignment horizontal="left" vertical="center" indent="2"/>
      <protection/>
    </xf>
    <xf numFmtId="177" fontId="2" fillId="0" borderId="10" xfId="114" applyNumberFormat="1" applyFont="1" applyFill="1" applyBorder="1" applyAlignment="1">
      <alignment vertical="center"/>
      <protection/>
    </xf>
    <xf numFmtId="177" fontId="2" fillId="0" borderId="0" xfId="114" applyNumberFormat="1" applyFont="1" applyFill="1" applyAlignment="1">
      <alignment horizontal="left" vertical="center" indent="2"/>
      <protection/>
    </xf>
    <xf numFmtId="49" fontId="22" fillId="0" borderId="10" xfId="114" applyNumberFormat="1" applyFont="1" applyFill="1" applyBorder="1" applyAlignment="1">
      <alignment horizontal="left" vertical="center" indent="1"/>
      <protection/>
    </xf>
    <xf numFmtId="177" fontId="21" fillId="0" borderId="10" xfId="114" applyNumberFormat="1" applyFont="1" applyFill="1" applyBorder="1" applyAlignment="1">
      <alignment horizontal="right" vertical="center"/>
      <protection/>
    </xf>
    <xf numFmtId="0" fontId="23" fillId="0" borderId="10" xfId="114" applyFont="1" applyFill="1" applyBorder="1" applyAlignment="1">
      <alignment horizontal="left" vertical="center" indent="2"/>
      <protection/>
    </xf>
    <xf numFmtId="177" fontId="14" fillId="0" borderId="10" xfId="114" applyNumberFormat="1" applyFont="1" applyFill="1" applyBorder="1" applyAlignment="1">
      <alignment vertical="center"/>
      <protection/>
    </xf>
    <xf numFmtId="177" fontId="2" fillId="0" borderId="0" xfId="114" applyNumberFormat="1" applyFont="1" applyFill="1" applyAlignment="1">
      <alignment vertical="center"/>
      <protection/>
    </xf>
    <xf numFmtId="0" fontId="14" fillId="0" borderId="10" xfId="114" applyFont="1" applyFill="1" applyBorder="1" applyAlignment="1">
      <alignment vertical="center"/>
      <protection/>
    </xf>
    <xf numFmtId="0" fontId="24" fillId="0" borderId="10" xfId="114" applyFont="1" applyFill="1" applyBorder="1" applyAlignment="1">
      <alignment vertical="center"/>
      <protection/>
    </xf>
    <xf numFmtId="177" fontId="18" fillId="0" borderId="10" xfId="114" applyNumberFormat="1" applyFont="1" applyFill="1" applyBorder="1" applyAlignment="1">
      <alignment vertical="center"/>
      <protection/>
    </xf>
    <xf numFmtId="0" fontId="1" fillId="0" borderId="10" xfId="114" applyFont="1" applyFill="1" applyBorder="1" applyAlignment="1">
      <alignment vertical="center"/>
      <protection/>
    </xf>
    <xf numFmtId="0" fontId="18" fillId="0" borderId="43" xfId="114" applyFont="1" applyFill="1" applyBorder="1" applyAlignment="1">
      <alignment horizontal="center" vertical="center"/>
      <protection/>
    </xf>
    <xf numFmtId="0" fontId="18" fillId="0" borderId="44" xfId="114" applyFont="1" applyFill="1" applyBorder="1" applyAlignment="1">
      <alignment horizontal="center" vertical="center"/>
      <protection/>
    </xf>
    <xf numFmtId="0" fontId="2" fillId="0" borderId="0" xfId="122" applyFont="1" applyAlignment="1">
      <alignment wrapText="1"/>
      <protection/>
    </xf>
    <xf numFmtId="0" fontId="26" fillId="0" borderId="0" xfId="122" applyFont="1" applyAlignment="1">
      <alignment horizontal="center" vertical="center" wrapText="1"/>
      <protection/>
    </xf>
    <xf numFmtId="0" fontId="18" fillId="0" borderId="0" xfId="122" applyFont="1" applyAlignment="1">
      <alignment horizontal="center" vertical="center" wrapText="1"/>
      <protection/>
    </xf>
    <xf numFmtId="0" fontId="18" fillId="0" borderId="0" xfId="122" applyFont="1" applyAlignment="1">
      <alignment wrapText="1"/>
      <protection/>
    </xf>
    <xf numFmtId="0" fontId="25" fillId="0" borderId="0" xfId="122" applyFont="1" applyAlignment="1">
      <alignment wrapText="1"/>
      <protection/>
    </xf>
    <xf numFmtId="0" fontId="2" fillId="0" borderId="0" xfId="119" applyFont="1" applyBorder="1" applyAlignment="1">
      <alignment horizontal="left" vertical="center" wrapText="1"/>
      <protection/>
    </xf>
    <xf numFmtId="0" fontId="27" fillId="0" borderId="0" xfId="119" applyFont="1" applyBorder="1" applyAlignment="1">
      <alignment horizontal="left" vertical="center" wrapText="1"/>
      <protection/>
    </xf>
    <xf numFmtId="49" fontId="16" fillId="0" borderId="0" xfId="122" applyNumberFormat="1" applyFont="1" applyAlignment="1">
      <alignment horizontal="centerContinuous" vertical="center" wrapText="1"/>
      <protection/>
    </xf>
    <xf numFmtId="49" fontId="17" fillId="0" borderId="0" xfId="122" applyNumberFormat="1" applyFont="1" applyAlignment="1">
      <alignment horizontal="centerContinuous" vertical="center" wrapText="1"/>
      <protection/>
    </xf>
    <xf numFmtId="0" fontId="18" fillId="0" borderId="0" xfId="122" applyFont="1" applyAlignment="1">
      <alignment horizontal="center" wrapText="1"/>
      <protection/>
    </xf>
    <xf numFmtId="177" fontId="28" fillId="0" borderId="0" xfId="22" applyNumberFormat="1" applyFont="1" applyFill="1" applyAlignment="1">
      <alignment horizontal="right" vertical="top"/>
      <protection locked="0"/>
    </xf>
    <xf numFmtId="0" fontId="26" fillId="0" borderId="10" xfId="122" applyFont="1" applyBorder="1" applyAlignment="1">
      <alignment horizontal="center" vertical="center" wrapText="1"/>
      <protection/>
    </xf>
    <xf numFmtId="1" fontId="26" fillId="0" borderId="10" xfId="122" applyNumberFormat="1" applyFont="1" applyBorder="1" applyAlignment="1" applyProtection="1">
      <alignment horizontal="center" vertical="center" wrapText="1"/>
      <protection locked="0"/>
    </xf>
    <xf numFmtId="0" fontId="26" fillId="0" borderId="0" xfId="122" applyFont="1" applyBorder="1" applyAlignment="1">
      <alignment horizontal="center" vertical="center" wrapText="1"/>
      <protection/>
    </xf>
    <xf numFmtId="178" fontId="2" fillId="0" borderId="10" xfId="122" applyNumberFormat="1" applyFont="1" applyFill="1" applyBorder="1" applyAlignment="1">
      <alignment horizontal="right" vertical="center" wrapText="1"/>
      <protection/>
    </xf>
    <xf numFmtId="0" fontId="18" fillId="0" borderId="0" xfId="122" applyFont="1" applyBorder="1" applyAlignment="1">
      <alignment horizontal="center" vertical="center" wrapText="1"/>
      <protection/>
    </xf>
    <xf numFmtId="0" fontId="2" fillId="0" borderId="0" xfId="122" applyFont="1" applyBorder="1" applyAlignment="1">
      <alignment wrapText="1"/>
      <protection/>
    </xf>
    <xf numFmtId="0" fontId="18" fillId="0" borderId="10" xfId="122" applyFont="1" applyBorder="1" applyAlignment="1">
      <alignment horizontal="center" vertical="center" wrapText="1"/>
      <protection/>
    </xf>
    <xf numFmtId="178" fontId="2" fillId="0" borderId="10" xfId="122" applyNumberFormat="1" applyFont="1" applyBorder="1" applyAlignment="1">
      <alignment horizontal="right" vertical="center" wrapText="1"/>
      <protection/>
    </xf>
    <xf numFmtId="0" fontId="18" fillId="0" borderId="0" xfId="122" applyFont="1" applyBorder="1" applyAlignment="1">
      <alignment wrapText="1"/>
      <protection/>
    </xf>
    <xf numFmtId="0" fontId="88" fillId="0" borderId="0" xfId="0" applyFont="1" applyAlignment="1">
      <alignment/>
    </xf>
    <xf numFmtId="0" fontId="2" fillId="0" borderId="0" xfId="22" applyFont="1" applyFill="1" applyAlignment="1">
      <alignment vertical="top"/>
      <protection locked="0"/>
    </xf>
    <xf numFmtId="0" fontId="29" fillId="0" borderId="0" xfId="22" applyFont="1" applyFill="1" applyAlignment="1">
      <alignment vertical="top"/>
      <protection locked="0"/>
    </xf>
    <xf numFmtId="0" fontId="15" fillId="0" borderId="0" xfId="22" applyFont="1" applyFill="1" applyAlignment="1">
      <alignment vertical="top"/>
      <protection locked="0"/>
    </xf>
    <xf numFmtId="49" fontId="2" fillId="0" borderId="0" xfId="22" applyNumberFormat="1" applyFont="1" applyFill="1" applyAlignment="1">
      <alignment horizontal="left" vertical="top"/>
      <protection locked="0"/>
    </xf>
    <xf numFmtId="177" fontId="15" fillId="0" borderId="0" xfId="22" applyNumberFormat="1" applyFont="1" applyFill="1" applyAlignment="1">
      <alignment vertical="top"/>
      <protection locked="0"/>
    </xf>
    <xf numFmtId="0" fontId="16" fillId="0" borderId="0" xfId="22" applyFont="1" applyFill="1" applyAlignment="1">
      <alignment horizontal="center" vertical="center" wrapText="1"/>
      <protection locked="0"/>
    </xf>
    <xf numFmtId="0" fontId="17" fillId="0" borderId="0" xfId="22" applyFont="1" applyFill="1" applyAlignment="1">
      <alignment horizontal="center" vertical="center"/>
      <protection locked="0"/>
    </xf>
    <xf numFmtId="49" fontId="26" fillId="0" borderId="10" xfId="22" applyNumberFormat="1" applyFont="1" applyFill="1" applyBorder="1" applyAlignment="1">
      <alignment horizontal="center" vertical="center"/>
      <protection locked="0"/>
    </xf>
    <xf numFmtId="0" fontId="18" fillId="0" borderId="0" xfId="22" applyFont="1" applyFill="1" applyAlignment="1">
      <alignment vertical="top"/>
      <protection locked="0"/>
    </xf>
    <xf numFmtId="0" fontId="29" fillId="0" borderId="0" xfId="114" applyFont="1" applyFill="1" applyAlignment="1">
      <alignment vertical="center" wrapText="1"/>
      <protection/>
    </xf>
    <xf numFmtId="49" fontId="2" fillId="0" borderId="10" xfId="22" applyNumberFormat="1" applyFont="1" applyFill="1" applyBorder="1" applyAlignment="1">
      <alignment horizontal="center" vertical="center"/>
      <protection locked="0"/>
    </xf>
    <xf numFmtId="49" fontId="2" fillId="0" borderId="10" xfId="22" applyNumberFormat="1" applyFont="1" applyFill="1" applyBorder="1" applyAlignment="1">
      <alignment horizontal="left" vertical="center"/>
      <protection locked="0"/>
    </xf>
    <xf numFmtId="178" fontId="2" fillId="0" borderId="0" xfId="22" applyNumberFormat="1" applyFont="1" applyFill="1" applyAlignment="1">
      <alignment vertical="top"/>
      <protection locked="0"/>
    </xf>
    <xf numFmtId="179" fontId="15" fillId="0" borderId="0" xfId="22" applyNumberFormat="1" applyFont="1" applyFill="1" applyAlignment="1">
      <alignment vertical="top"/>
      <protection locked="0"/>
    </xf>
    <xf numFmtId="49" fontId="2" fillId="0" borderId="10" xfId="22" applyNumberFormat="1" applyFont="1" applyFill="1" applyBorder="1" applyAlignment="1">
      <alignment horizontal="left" vertical="center" indent="1"/>
      <protection locked="0"/>
    </xf>
    <xf numFmtId="178" fontId="15" fillId="0" borderId="0" xfId="22" applyNumberFormat="1" applyFont="1" applyFill="1" applyAlignment="1">
      <alignment vertical="top"/>
      <protection locked="0"/>
    </xf>
    <xf numFmtId="49" fontId="18" fillId="0" borderId="10" xfId="22" applyNumberFormat="1" applyFont="1" applyFill="1" applyBorder="1" applyAlignment="1">
      <alignment horizontal="center" vertical="center"/>
      <protection locked="0"/>
    </xf>
    <xf numFmtId="0" fontId="15" fillId="0" borderId="0" xfId="114" applyFont="1" applyFill="1" applyAlignment="1">
      <alignment vertical="center" wrapText="1"/>
      <protection/>
    </xf>
    <xf numFmtId="177" fontId="29" fillId="0" borderId="0" xfId="22" applyNumberFormat="1" applyFont="1" applyFill="1" applyAlignment="1">
      <alignment vertical="top"/>
      <protection locked="0"/>
    </xf>
    <xf numFmtId="0" fontId="29" fillId="0" borderId="0" xfId="114" applyFont="1" applyFill="1" applyAlignment="1">
      <alignment horizontal="center" vertical="center" wrapText="1"/>
      <protection/>
    </xf>
    <xf numFmtId="0" fontId="15" fillId="0" borderId="0" xfId="114" applyFont="1" applyFill="1" applyAlignment="1">
      <alignment horizontal="center" vertical="center" wrapText="1"/>
      <protection/>
    </xf>
    <xf numFmtId="178" fontId="2" fillId="0" borderId="10" xfId="22" applyNumberFormat="1" applyFont="1" applyFill="1" applyBorder="1" applyAlignment="1">
      <alignment vertical="center"/>
      <protection locked="0"/>
    </xf>
    <xf numFmtId="49" fontId="15" fillId="0" borderId="0" xfId="22" applyNumberFormat="1" applyFont="1" applyFill="1" applyAlignment="1">
      <alignment horizontal="left" vertical="top" indent="1"/>
      <protection locked="0"/>
    </xf>
    <xf numFmtId="49" fontId="15" fillId="0" borderId="0" xfId="22" applyNumberFormat="1" applyFont="1" applyFill="1" applyAlignment="1">
      <alignment horizontal="left" vertical="top" indent="2"/>
      <protection locked="0"/>
    </xf>
    <xf numFmtId="177" fontId="2" fillId="0" borderId="0" xfId="22" applyNumberFormat="1" applyFont="1" applyFill="1" applyAlignment="1">
      <alignment vertical="top"/>
      <protection locked="0"/>
    </xf>
    <xf numFmtId="0" fontId="16" fillId="0" borderId="0" xfId="22" applyFont="1" applyFill="1" applyAlignment="1">
      <alignment horizontal="center" vertical="top"/>
      <protection locked="0"/>
    </xf>
    <xf numFmtId="0" fontId="17" fillId="0" borderId="0" xfId="22" applyFont="1" applyFill="1" applyAlignment="1">
      <alignment horizontal="center" vertical="top"/>
      <protection locked="0"/>
    </xf>
    <xf numFmtId="177" fontId="17" fillId="0" borderId="0" xfId="22" applyNumberFormat="1" applyFont="1" applyFill="1" applyAlignment="1">
      <alignment horizontal="center" vertical="top"/>
      <protection locked="0"/>
    </xf>
    <xf numFmtId="0" fontId="18" fillId="0" borderId="10" xfId="22" applyFont="1" applyFill="1" applyBorder="1" applyAlignment="1">
      <alignment horizontal="center" vertical="center"/>
      <protection locked="0"/>
    </xf>
    <xf numFmtId="177" fontId="18" fillId="0" borderId="10" xfId="22" applyNumberFormat="1" applyFont="1" applyFill="1" applyBorder="1" applyAlignment="1">
      <alignment horizontal="center" vertical="center"/>
      <protection locked="0"/>
    </xf>
    <xf numFmtId="49" fontId="18" fillId="0" borderId="10" xfId="22" applyNumberFormat="1" applyFont="1" applyFill="1" applyBorder="1" applyAlignment="1">
      <alignment horizontal="left" vertical="center"/>
      <protection locked="0"/>
    </xf>
    <xf numFmtId="0" fontId="18" fillId="0" borderId="10" xfId="22" applyFont="1" applyFill="1" applyBorder="1" applyAlignment="1">
      <alignment horizontal="left" vertical="center"/>
      <protection locked="0"/>
    </xf>
    <xf numFmtId="177" fontId="2" fillId="0" borderId="10" xfId="22" applyNumberFormat="1" applyFont="1" applyFill="1" applyBorder="1" applyAlignment="1">
      <alignment vertical="center"/>
      <protection locked="0"/>
    </xf>
    <xf numFmtId="49" fontId="18" fillId="0" borderId="10" xfId="22" applyNumberFormat="1" applyFont="1" applyFill="1" applyBorder="1" applyAlignment="1">
      <alignment horizontal="left" vertical="center" indent="1"/>
      <protection locked="0"/>
    </xf>
    <xf numFmtId="49" fontId="19" fillId="0" borderId="10" xfId="22" applyNumberFormat="1" applyFont="1" applyFill="1" applyBorder="1" applyAlignment="1">
      <alignment horizontal="left" vertical="center" wrapText="1" indent="1"/>
      <protection locked="0"/>
    </xf>
    <xf numFmtId="49" fontId="2" fillId="0" borderId="0" xfId="22" applyNumberFormat="1" applyFont="1" applyFill="1" applyAlignment="1">
      <alignment horizontal="left" vertical="top" indent="1"/>
      <protection locked="0"/>
    </xf>
    <xf numFmtId="49" fontId="15" fillId="0" borderId="0" xfId="114" applyNumberFormat="1" applyFont="1" applyFill="1" applyAlignment="1">
      <alignment horizontal="left" indent="1"/>
      <protection/>
    </xf>
    <xf numFmtId="49" fontId="2" fillId="0" borderId="10" xfId="22" applyNumberFormat="1" applyFont="1" applyFill="1" applyBorder="1" applyAlignment="1">
      <alignment horizontal="left" vertical="center" indent="2"/>
      <protection locked="0"/>
    </xf>
    <xf numFmtId="49" fontId="2" fillId="0" borderId="0" xfId="22" applyNumberFormat="1" applyFont="1" applyFill="1" applyAlignment="1">
      <alignment horizontal="left" vertical="top" indent="2"/>
      <protection locked="0"/>
    </xf>
    <xf numFmtId="49" fontId="15" fillId="0" borderId="0" xfId="114" applyNumberFormat="1" applyFont="1" applyFill="1" applyAlignment="1">
      <alignment horizontal="left" indent="2"/>
      <protection/>
    </xf>
    <xf numFmtId="0" fontId="2" fillId="0" borderId="10" xfId="22" applyFont="1" applyFill="1" applyBorder="1" applyAlignment="1">
      <alignment horizontal="left" vertical="center" indent="2"/>
      <protection locked="0"/>
    </xf>
    <xf numFmtId="180" fontId="2" fillId="0" borderId="0" xfId="22" applyNumberFormat="1" applyFont="1" applyFill="1" applyAlignment="1">
      <alignment vertical="top"/>
      <protection locked="0"/>
    </xf>
    <xf numFmtId="180" fontId="15" fillId="0" borderId="0" xfId="22" applyNumberFormat="1" applyFont="1" applyFill="1" applyAlignment="1">
      <alignment vertical="top"/>
      <protection locked="0"/>
    </xf>
    <xf numFmtId="0" fontId="18" fillId="0" borderId="43" xfId="22" applyFont="1" applyFill="1" applyBorder="1" applyAlignment="1">
      <alignment horizontal="center" vertical="center"/>
      <protection locked="0"/>
    </xf>
    <xf numFmtId="0" fontId="18" fillId="0" borderId="44" xfId="22" applyFont="1" applyFill="1" applyBorder="1" applyAlignment="1">
      <alignment horizontal="center" vertical="center"/>
      <protection locked="0"/>
    </xf>
    <xf numFmtId="177" fontId="18" fillId="0" borderId="10" xfId="22" applyNumberFormat="1" applyFont="1" applyFill="1" applyBorder="1" applyAlignment="1">
      <alignment vertical="center"/>
      <protection locked="0"/>
    </xf>
    <xf numFmtId="49" fontId="15" fillId="0" borderId="0" xfId="114" applyNumberFormat="1" applyFont="1" applyFill="1" applyAlignment="1" applyProtection="1">
      <alignment horizontal="left" vertical="center" indent="1"/>
      <protection locked="0"/>
    </xf>
    <xf numFmtId="49" fontId="15" fillId="0" borderId="0" xfId="114" applyNumberFormat="1" applyFont="1" applyFill="1" applyAlignment="1" applyProtection="1">
      <alignment horizontal="left" vertical="center" indent="2"/>
      <protection locked="0"/>
    </xf>
    <xf numFmtId="178" fontId="18" fillId="0" borderId="10" xfId="22" applyNumberFormat="1" applyFont="1" applyFill="1" applyBorder="1" applyAlignment="1">
      <alignment vertical="center"/>
      <protection locked="0"/>
    </xf>
    <xf numFmtId="177" fontId="2" fillId="0" borderId="0" xfId="22" applyNumberFormat="1" applyFont="1" applyFill="1" applyAlignment="1">
      <alignment horizontal="right" vertical="center"/>
      <protection locked="0"/>
    </xf>
    <xf numFmtId="49" fontId="19" fillId="0" borderId="10" xfId="22" applyNumberFormat="1" applyFont="1" applyFill="1" applyBorder="1" applyAlignment="1">
      <alignment horizontal="left" vertical="center"/>
      <protection locked="0"/>
    </xf>
    <xf numFmtId="49" fontId="2" fillId="0" borderId="0" xfId="114" applyNumberFormat="1" applyFont="1" applyFill="1" applyAlignment="1">
      <alignment horizontal="left"/>
      <protection/>
    </xf>
    <xf numFmtId="49" fontId="20" fillId="0" borderId="10" xfId="22" applyNumberFormat="1" applyFont="1" applyFill="1" applyBorder="1" applyAlignment="1">
      <alignment horizontal="left" vertical="center" indent="1"/>
      <protection locked="0"/>
    </xf>
    <xf numFmtId="179" fontId="2" fillId="0" borderId="0" xfId="22" applyNumberFormat="1" applyFont="1" applyFill="1" applyAlignment="1">
      <alignment vertical="top"/>
      <protection locked="0"/>
    </xf>
    <xf numFmtId="0" fontId="19" fillId="0" borderId="43" xfId="22" applyFont="1" applyFill="1" applyBorder="1" applyAlignment="1">
      <alignment horizontal="center" vertical="center"/>
      <protection locked="0"/>
    </xf>
    <xf numFmtId="49" fontId="2" fillId="0" borderId="0" xfId="114" applyNumberFormat="1" applyFont="1" applyFill="1" applyAlignment="1" applyProtection="1">
      <alignment horizontal="left" vertical="center"/>
      <protection locked="0"/>
    </xf>
    <xf numFmtId="0" fontId="26" fillId="0" borderId="0" xfId="114" applyFont="1" applyFill="1" applyAlignment="1">
      <alignment vertical="center"/>
      <protection/>
    </xf>
    <xf numFmtId="49" fontId="2" fillId="0" borderId="0" xfId="114" applyNumberFormat="1" applyFont="1" applyFill="1" applyAlignment="1">
      <alignment horizontal="left" vertical="center" indent="1"/>
      <protection/>
    </xf>
    <xf numFmtId="0" fontId="26" fillId="0" borderId="10" xfId="114" applyFont="1" applyFill="1" applyBorder="1" applyAlignment="1">
      <alignment horizontal="center" vertical="center"/>
      <protection/>
    </xf>
    <xf numFmtId="177" fontId="26" fillId="0" borderId="10" xfId="114" applyNumberFormat="1" applyFont="1" applyFill="1" applyBorder="1" applyAlignment="1">
      <alignment horizontal="center" vertical="center"/>
      <protection/>
    </xf>
    <xf numFmtId="49" fontId="20" fillId="0" borderId="10" xfId="114" applyNumberFormat="1" applyFont="1" applyFill="1" applyBorder="1" applyAlignment="1">
      <alignment horizontal="left" vertical="center"/>
      <protection/>
    </xf>
    <xf numFmtId="49" fontId="2" fillId="0" borderId="10" xfId="114" applyNumberFormat="1" applyFont="1" applyFill="1" applyBorder="1" applyAlignment="1">
      <alignment horizontal="left" vertical="center" indent="1"/>
      <protection/>
    </xf>
    <xf numFmtId="49" fontId="20" fillId="0" borderId="10" xfId="114" applyNumberFormat="1" applyFont="1" applyFill="1" applyBorder="1" applyAlignment="1">
      <alignment horizontal="left" vertical="center" indent="1"/>
      <protection/>
    </xf>
    <xf numFmtId="177" fontId="28" fillId="0" borderId="0" xfId="65" applyNumberFormat="1" applyFont="1" applyFill="1" applyAlignment="1">
      <alignment horizontal="right" vertical="top"/>
      <protection locked="0"/>
    </xf>
    <xf numFmtId="0" fontId="1" fillId="51" borderId="10" xfId="0" applyFont="1" applyFill="1" applyBorder="1" applyAlignment="1">
      <alignment vertical="center" shrinkToFit="1"/>
    </xf>
    <xf numFmtId="0" fontId="1" fillId="51" borderId="10" xfId="0" applyNumberFormat="1" applyFont="1" applyFill="1" applyBorder="1" applyAlignment="1">
      <alignment horizontal="right" vertical="center" shrinkToFit="1"/>
    </xf>
    <xf numFmtId="181" fontId="9" fillId="51" borderId="10" xfId="0" applyNumberFormat="1" applyFont="1" applyFill="1" applyBorder="1" applyAlignment="1" applyProtection="1">
      <alignment vertical="center" shrinkToFit="1"/>
      <protection/>
    </xf>
    <xf numFmtId="182" fontId="1" fillId="51" borderId="10" xfId="0" applyNumberFormat="1" applyFont="1" applyFill="1" applyBorder="1" applyAlignment="1">
      <alignment vertical="center" shrinkToFit="1"/>
    </xf>
    <xf numFmtId="0" fontId="2" fillId="0" borderId="10" xfId="122" applyFont="1" applyBorder="1" applyAlignment="1">
      <alignment wrapText="1"/>
      <protection/>
    </xf>
    <xf numFmtId="0" fontId="1" fillId="51" borderId="10" xfId="0" applyNumberFormat="1" applyFont="1" applyFill="1" applyBorder="1" applyAlignment="1">
      <alignment vertical="center" shrinkToFit="1"/>
    </xf>
    <xf numFmtId="0" fontId="18" fillId="0" borderId="45" xfId="122" applyFont="1" applyBorder="1" applyAlignment="1">
      <alignment horizontal="center" vertical="center" wrapText="1"/>
      <protection/>
    </xf>
    <xf numFmtId="178" fontId="2" fillId="0" borderId="45" xfId="122" applyNumberFormat="1" applyFont="1" applyBorder="1" applyAlignment="1">
      <alignment horizontal="center" vertical="center" wrapText="1"/>
      <protection/>
    </xf>
    <xf numFmtId="0" fontId="18" fillId="0" borderId="10" xfId="122" applyFont="1" applyBorder="1" applyAlignment="1">
      <alignment wrapText="1"/>
      <protection/>
    </xf>
    <xf numFmtId="49" fontId="1" fillId="0" borderId="0" xfId="22" applyNumberFormat="1" applyFont="1" applyFill="1" applyAlignment="1">
      <alignment horizontal="left" vertical="top"/>
      <protection locked="0"/>
    </xf>
    <xf numFmtId="0" fontId="29" fillId="0" borderId="0" xfId="65" applyFont="1" applyFill="1" applyAlignment="1">
      <alignment vertical="top"/>
      <protection locked="0"/>
    </xf>
    <xf numFmtId="0" fontId="16" fillId="0" borderId="0" xfId="65" applyFont="1" applyFill="1" applyAlignment="1">
      <alignment horizontal="center" vertical="center" wrapText="1"/>
      <protection locked="0"/>
    </xf>
    <xf numFmtId="0" fontId="17" fillId="0" borderId="0" xfId="65" applyFont="1" applyFill="1" applyAlignment="1">
      <alignment horizontal="center" vertical="center"/>
      <protection locked="0"/>
    </xf>
    <xf numFmtId="49" fontId="26" fillId="0" borderId="10" xfId="65" applyNumberFormat="1" applyFont="1" applyFill="1" applyBorder="1" applyAlignment="1">
      <alignment horizontal="center" vertical="center"/>
      <protection locked="0"/>
    </xf>
    <xf numFmtId="0" fontId="18" fillId="0" borderId="0" xfId="65" applyFont="1" applyFill="1" applyAlignment="1">
      <alignment vertical="top"/>
      <protection locked="0"/>
    </xf>
    <xf numFmtId="49" fontId="20" fillId="0" borderId="10" xfId="65" applyNumberFormat="1" applyFont="1" applyFill="1" applyBorder="1" applyAlignment="1">
      <alignment horizontal="center" vertical="center"/>
      <protection locked="0"/>
    </xf>
    <xf numFmtId="49" fontId="2" fillId="0" borderId="10" xfId="65" applyNumberFormat="1" applyFont="1" applyFill="1" applyBorder="1" applyAlignment="1">
      <alignment horizontal="left" vertical="center"/>
      <protection locked="0"/>
    </xf>
    <xf numFmtId="179" fontId="15" fillId="0" borderId="0" xfId="65" applyNumberFormat="1" applyFont="1" applyFill="1" applyAlignment="1">
      <alignment vertical="top"/>
      <protection locked="0"/>
    </xf>
    <xf numFmtId="49" fontId="2" fillId="0" borderId="10" xfId="65" applyNumberFormat="1" applyFont="1" applyFill="1" applyBorder="1" applyAlignment="1">
      <alignment horizontal="center" vertical="center"/>
      <protection locked="0"/>
    </xf>
    <xf numFmtId="49" fontId="2" fillId="0" borderId="10" xfId="65" applyNumberFormat="1" applyFont="1" applyFill="1" applyBorder="1" applyAlignment="1">
      <alignment horizontal="left" vertical="center" indent="1"/>
      <protection locked="0"/>
    </xf>
    <xf numFmtId="177" fontId="29" fillId="0" borderId="0" xfId="65" applyNumberFormat="1" applyFont="1" applyFill="1" applyAlignment="1">
      <alignment vertical="top"/>
      <protection locked="0"/>
    </xf>
    <xf numFmtId="178" fontId="2" fillId="0" borderId="10" xfId="65" applyNumberFormat="1" applyFont="1" applyFill="1" applyBorder="1" applyAlignment="1">
      <alignment vertical="center"/>
      <protection locked="0"/>
    </xf>
    <xf numFmtId="0" fontId="30" fillId="0" borderId="0" xfId="65" applyFont="1" applyFill="1" applyAlignment="1">
      <alignment vertical="top"/>
      <protection locked="0"/>
    </xf>
    <xf numFmtId="49" fontId="2" fillId="0" borderId="0" xfId="65" applyNumberFormat="1" applyFont="1" applyFill="1" applyAlignment="1">
      <alignment horizontal="left" vertical="top" indent="1"/>
      <protection locked="0"/>
    </xf>
    <xf numFmtId="49" fontId="2" fillId="0" borderId="0" xfId="65" applyNumberFormat="1" applyFont="1" applyFill="1" applyAlignment="1">
      <alignment horizontal="left" vertical="top" indent="2"/>
      <protection locked="0"/>
    </xf>
    <xf numFmtId="0" fontId="31" fillId="0" borderId="0" xfId="65" applyFont="1" applyFill="1" applyAlignment="1">
      <alignment horizontal="center" vertical="top"/>
      <protection locked="0"/>
    </xf>
    <xf numFmtId="0" fontId="32" fillId="0" borderId="0" xfId="65" applyFont="1" applyFill="1" applyAlignment="1">
      <alignment horizontal="center" vertical="top"/>
      <protection locked="0"/>
    </xf>
    <xf numFmtId="177" fontId="32" fillId="0" borderId="0" xfId="65" applyNumberFormat="1" applyFont="1" applyFill="1" applyAlignment="1">
      <alignment horizontal="center" vertical="top"/>
      <protection locked="0"/>
    </xf>
    <xf numFmtId="177" fontId="18" fillId="0" borderId="0" xfId="65" applyNumberFormat="1" applyFont="1" applyFill="1" applyAlignment="1">
      <alignment horizontal="right" vertical="top"/>
      <protection locked="0"/>
    </xf>
    <xf numFmtId="0" fontId="26" fillId="0" borderId="10" xfId="65" applyFont="1" applyFill="1" applyBorder="1" applyAlignment="1">
      <alignment horizontal="center" vertical="center"/>
      <protection locked="0"/>
    </xf>
    <xf numFmtId="177" fontId="26" fillId="0" borderId="10" xfId="65" applyNumberFormat="1" applyFont="1" applyFill="1" applyBorder="1" applyAlignment="1">
      <alignment horizontal="center" vertical="center"/>
      <protection locked="0"/>
    </xf>
    <xf numFmtId="0" fontId="30" fillId="0" borderId="0" xfId="114" applyFont="1" applyFill="1" applyAlignment="1">
      <alignment vertical="center" wrapText="1"/>
      <protection/>
    </xf>
    <xf numFmtId="49" fontId="26" fillId="0" borderId="10" xfId="65" applyNumberFormat="1" applyFont="1" applyFill="1" applyBorder="1" applyAlignment="1">
      <alignment horizontal="left" vertical="center"/>
      <protection locked="0"/>
    </xf>
    <xf numFmtId="0" fontId="30" fillId="0" borderId="10" xfId="65" applyFont="1" applyFill="1" applyBorder="1" applyAlignment="1">
      <alignment horizontal="left" vertical="center"/>
      <protection locked="0"/>
    </xf>
    <xf numFmtId="177" fontId="30" fillId="0" borderId="10" xfId="65" applyNumberFormat="1" applyFont="1" applyFill="1" applyBorder="1" applyAlignment="1">
      <alignment horizontal="center" vertical="center"/>
      <protection locked="0"/>
    </xf>
    <xf numFmtId="49" fontId="30" fillId="0" borderId="10" xfId="65" applyNumberFormat="1" applyFont="1" applyFill="1" applyBorder="1" applyAlignment="1">
      <alignment horizontal="left" vertical="center"/>
      <protection locked="0"/>
    </xf>
    <xf numFmtId="3" fontId="1" fillId="51" borderId="10" xfId="110" applyNumberFormat="1" applyFont="1" applyFill="1" applyBorder="1" applyAlignment="1" applyProtection="1">
      <alignment horizontal="left" vertical="center" wrapText="1"/>
      <protection/>
    </xf>
    <xf numFmtId="3" fontId="1" fillId="0" borderId="10" xfId="0" applyNumberFormat="1" applyFont="1" applyFill="1" applyBorder="1" applyAlignment="1" applyProtection="1">
      <alignment horizontal="left" vertical="center"/>
      <protection/>
    </xf>
    <xf numFmtId="0" fontId="1" fillId="0" borderId="10" xfId="0" applyFont="1" applyBorder="1" applyAlignment="1">
      <alignment horizontal="left" vertical="center"/>
    </xf>
    <xf numFmtId="49" fontId="33" fillId="0" borderId="10" xfId="0" applyNumberFormat="1" applyFont="1" applyFill="1" applyBorder="1" applyAlignment="1">
      <alignment horizontal="left"/>
    </xf>
    <xf numFmtId="177" fontId="1" fillId="0" borderId="10" xfId="0" applyNumberFormat="1" applyFont="1" applyFill="1" applyBorder="1" applyAlignment="1" applyProtection="1">
      <alignment vertical="center"/>
      <protection/>
    </xf>
    <xf numFmtId="177" fontId="1" fillId="0" borderId="10" xfId="0" applyNumberFormat="1" applyFont="1" applyFill="1" applyBorder="1" applyAlignment="1">
      <alignment horizontal="center" vertical="center"/>
    </xf>
    <xf numFmtId="49" fontId="34" fillId="0" borderId="10" xfId="0" applyNumberFormat="1" applyFont="1" applyFill="1" applyBorder="1" applyAlignment="1">
      <alignment horizontal="left"/>
    </xf>
    <xf numFmtId="177" fontId="1" fillId="0" borderId="10" xfId="0" applyNumberFormat="1" applyFont="1" applyFill="1" applyBorder="1" applyAlignment="1" applyProtection="1">
      <alignment vertical="center" shrinkToFit="1"/>
      <protection/>
    </xf>
    <xf numFmtId="177" fontId="1" fillId="0" borderId="10" xfId="0" applyNumberFormat="1" applyFont="1" applyBorder="1" applyAlignment="1">
      <alignment horizontal="left" vertical="center"/>
    </xf>
    <xf numFmtId="49" fontId="0" fillId="0" borderId="10" xfId="0" applyNumberFormat="1" applyFill="1" applyBorder="1" applyAlignment="1">
      <alignment horizontal="left"/>
    </xf>
    <xf numFmtId="49" fontId="0" fillId="0" borderId="10" xfId="0" applyNumberFormat="1" applyFont="1" applyFill="1" applyBorder="1" applyAlignment="1">
      <alignment horizontal="left"/>
    </xf>
    <xf numFmtId="177" fontId="1" fillId="0" borderId="10" xfId="0" applyNumberFormat="1" applyFont="1" applyFill="1" applyBorder="1" applyAlignment="1" applyProtection="1">
      <alignment horizontal="left" vertical="center"/>
      <protection/>
    </xf>
    <xf numFmtId="177" fontId="9" fillId="0" borderId="10" xfId="0" applyNumberFormat="1" applyFont="1" applyBorder="1" applyAlignment="1">
      <alignment horizontal="left" vertical="center"/>
    </xf>
    <xf numFmtId="49" fontId="24" fillId="0" borderId="10" xfId="65" applyNumberFormat="1" applyFont="1" applyFill="1" applyBorder="1" applyAlignment="1">
      <alignment horizontal="center" vertical="center"/>
      <protection locked="0"/>
    </xf>
    <xf numFmtId="177" fontId="18" fillId="0" borderId="10" xfId="65" applyNumberFormat="1" applyFont="1" applyFill="1" applyBorder="1" applyAlignment="1">
      <alignment horizontal="center" vertical="top"/>
      <protection locked="0"/>
    </xf>
    <xf numFmtId="177" fontId="30" fillId="0" borderId="0" xfId="65" applyNumberFormat="1" applyFont="1" applyFill="1" applyAlignment="1">
      <alignment vertical="top"/>
      <protection locked="0"/>
    </xf>
    <xf numFmtId="0" fontId="30" fillId="0" borderId="0" xfId="114" applyFont="1" applyFill="1" applyAlignment="1">
      <alignment horizontal="center" vertical="center" wrapText="1"/>
      <protection/>
    </xf>
    <xf numFmtId="177" fontId="18" fillId="0" borderId="0" xfId="65" applyNumberFormat="1" applyFont="1" applyFill="1" applyAlignment="1">
      <alignment horizontal="center" vertical="center"/>
      <protection locked="0"/>
    </xf>
    <xf numFmtId="49" fontId="19" fillId="0" borderId="10" xfId="65" applyNumberFormat="1" applyFont="1" applyFill="1" applyBorder="1" applyAlignment="1">
      <alignment horizontal="left" vertical="center"/>
      <protection locked="0"/>
    </xf>
    <xf numFmtId="177" fontId="2" fillId="0" borderId="10" xfId="65" applyNumberFormat="1" applyFont="1" applyFill="1" applyBorder="1" applyAlignment="1">
      <alignment horizontal="center" vertical="center"/>
      <protection locked="0"/>
    </xf>
    <xf numFmtId="3" fontId="1" fillId="51" borderId="10" xfId="110" applyNumberFormat="1" applyFont="1" applyFill="1" applyBorder="1" applyAlignment="1" applyProtection="1">
      <alignment vertical="center"/>
      <protection/>
    </xf>
    <xf numFmtId="49" fontId="20" fillId="0" borderId="10" xfId="65" applyNumberFormat="1" applyFont="1" applyFill="1" applyBorder="1" applyAlignment="1">
      <alignment horizontal="left" vertical="center" indent="1"/>
      <protection locked="0"/>
    </xf>
    <xf numFmtId="177" fontId="2" fillId="52" borderId="10" xfId="65" applyNumberFormat="1" applyFont="1" applyFill="1" applyBorder="1" applyAlignment="1">
      <alignment horizontal="center" vertical="center"/>
      <protection locked="0"/>
    </xf>
    <xf numFmtId="0" fontId="19" fillId="0" borderId="43" xfId="65" applyFont="1" applyFill="1" applyBorder="1" applyAlignment="1">
      <alignment horizontal="center" vertical="center"/>
      <protection locked="0"/>
    </xf>
    <xf numFmtId="178" fontId="18" fillId="0" borderId="10" xfId="65" applyNumberFormat="1" applyFont="1" applyFill="1" applyBorder="1" applyAlignment="1">
      <alignment vertical="center"/>
      <protection locked="0"/>
    </xf>
    <xf numFmtId="0" fontId="31" fillId="0" borderId="0" xfId="114" applyFont="1" applyFill="1" applyAlignment="1">
      <alignment horizontal="center" vertical="center"/>
      <protection/>
    </xf>
    <xf numFmtId="177" fontId="18" fillId="0" borderId="0" xfId="114" applyNumberFormat="1" applyFont="1" applyFill="1" applyAlignment="1">
      <alignment horizontal="center" vertical="center"/>
      <protection/>
    </xf>
    <xf numFmtId="0" fontId="26" fillId="0" borderId="10" xfId="114" applyFont="1" applyFill="1" applyBorder="1" applyAlignment="1">
      <alignment horizontal="left" vertical="center"/>
      <protection/>
    </xf>
    <xf numFmtId="0" fontId="2" fillId="0" borderId="10" xfId="114" applyNumberFormat="1" applyFont="1" applyFill="1" applyBorder="1" applyAlignment="1">
      <alignment horizontal="center" vertical="center"/>
      <protection/>
    </xf>
    <xf numFmtId="0" fontId="1" fillId="0" borderId="10" xfId="114" applyFont="1" applyFill="1" applyBorder="1" applyAlignment="1">
      <alignment horizontal="left" vertical="center"/>
      <protection/>
    </xf>
    <xf numFmtId="177" fontId="2" fillId="0" borderId="10" xfId="114" applyNumberFormat="1" applyFont="1" applyFill="1" applyBorder="1" applyAlignment="1">
      <alignment horizontal="center" vertical="center"/>
      <protection/>
    </xf>
    <xf numFmtId="0" fontId="1" fillId="0" borderId="43" xfId="114" applyFont="1" applyFill="1" applyBorder="1" applyAlignment="1">
      <alignment horizontal="left" vertical="center"/>
      <protection/>
    </xf>
    <xf numFmtId="0" fontId="35" fillId="0" borderId="10" xfId="122" applyFont="1" applyBorder="1" applyAlignment="1">
      <alignment horizontal="center" vertical="center" wrapText="1"/>
      <protection/>
    </xf>
    <xf numFmtId="1" fontId="35" fillId="0" borderId="10" xfId="122" applyNumberFormat="1" applyFont="1" applyBorder="1" applyAlignment="1" applyProtection="1">
      <alignment horizontal="center" vertical="center" wrapText="1"/>
      <protection locked="0"/>
    </xf>
    <xf numFmtId="181" fontId="91" fillId="52" borderId="10" xfId="0" applyNumberFormat="1" applyFont="1" applyFill="1" applyBorder="1" applyAlignment="1" applyProtection="1">
      <alignment vertical="center" shrinkToFit="1"/>
      <protection/>
    </xf>
    <xf numFmtId="0" fontId="92" fillId="52" borderId="10" xfId="0" applyNumberFormat="1" applyFont="1" applyFill="1" applyBorder="1" applyAlignment="1">
      <alignment horizontal="right" vertical="center" shrinkToFit="1"/>
    </xf>
    <xf numFmtId="0" fontId="25" fillId="0" borderId="10" xfId="122" applyFont="1" applyBorder="1" applyAlignment="1">
      <alignment wrapText="1"/>
      <protection/>
    </xf>
    <xf numFmtId="0" fontId="92" fillId="0" borderId="10" xfId="0" applyFont="1" applyBorder="1" applyAlignment="1">
      <alignment horizontal="left" vertical="center" shrinkToFit="1"/>
    </xf>
    <xf numFmtId="0" fontId="92" fillId="52" borderId="10" xfId="0" applyFont="1" applyFill="1" applyBorder="1" applyAlignment="1">
      <alignment horizontal="left" vertical="center" shrinkToFit="1"/>
    </xf>
    <xf numFmtId="0" fontId="92" fillId="52" borderId="10" xfId="0" applyFont="1" applyFill="1" applyBorder="1" applyAlignment="1">
      <alignment vertical="center" shrinkToFit="1"/>
    </xf>
    <xf numFmtId="49" fontId="20" fillId="0" borderId="10" xfId="22" applyNumberFormat="1" applyFont="1" applyFill="1" applyBorder="1" applyAlignment="1">
      <alignment horizontal="center" vertical="center"/>
      <protection locked="0"/>
    </xf>
    <xf numFmtId="49" fontId="1" fillId="0" borderId="0" xfId="22" applyNumberFormat="1" applyFont="1" applyFill="1" applyAlignment="1">
      <alignment horizontal="right" vertical="top"/>
      <protection locked="0"/>
    </xf>
    <xf numFmtId="0" fontId="24" fillId="0" borderId="10" xfId="114" applyFont="1" applyFill="1" applyBorder="1" applyAlignment="1">
      <alignment horizontal="center" vertical="center"/>
      <protection/>
    </xf>
    <xf numFmtId="177" fontId="24" fillId="0" borderId="10" xfId="114" applyNumberFormat="1" applyFont="1" applyFill="1" applyBorder="1" applyAlignment="1">
      <alignment horizontal="center" vertical="center"/>
      <protection/>
    </xf>
    <xf numFmtId="0" fontId="93" fillId="53" borderId="10" xfId="0" applyFont="1" applyFill="1" applyBorder="1" applyAlignment="1">
      <alignment horizontal="left" vertical="center"/>
    </xf>
    <xf numFmtId="0" fontId="93" fillId="53" borderId="10" xfId="0" applyFont="1" applyFill="1" applyBorder="1" applyAlignment="1">
      <alignment horizontal="right" vertical="center"/>
    </xf>
    <xf numFmtId="0" fontId="94" fillId="0" borderId="10" xfId="0" applyFont="1" applyBorder="1" applyAlignment="1">
      <alignment horizontal="left" vertical="center"/>
    </xf>
    <xf numFmtId="0" fontId="94" fillId="0" borderId="10" xfId="0" applyFont="1" applyBorder="1" applyAlignment="1">
      <alignment horizontal="right" vertical="center"/>
    </xf>
    <xf numFmtId="0" fontId="93" fillId="0" borderId="10" xfId="0" applyFont="1" applyBorder="1" applyAlignment="1">
      <alignment horizontal="left" vertical="center"/>
    </xf>
    <xf numFmtId="177" fontId="24" fillId="0" borderId="10" xfId="114" applyNumberFormat="1" applyFont="1" applyFill="1" applyBorder="1" applyAlignment="1">
      <alignment vertical="center"/>
      <protection/>
    </xf>
    <xf numFmtId="0" fontId="2" fillId="0" borderId="0" xfId="72" applyFont="1" applyFill="1" applyAlignment="1">
      <alignment vertical="top"/>
      <protection locked="0"/>
    </xf>
    <xf numFmtId="49" fontId="2" fillId="0" borderId="0" xfId="72" applyNumberFormat="1" applyFont="1" applyFill="1" applyAlignment="1">
      <alignment horizontal="left" vertical="top"/>
      <protection locked="0"/>
    </xf>
    <xf numFmtId="49" fontId="2" fillId="0" borderId="0" xfId="72" applyNumberFormat="1" applyFont="1" applyFill="1" applyAlignment="1">
      <alignment horizontal="left" vertical="top" indent="1"/>
      <protection locked="0"/>
    </xf>
    <xf numFmtId="49" fontId="2" fillId="0" borderId="0" xfId="72" applyNumberFormat="1" applyFont="1" applyFill="1" applyAlignment="1">
      <alignment horizontal="left" vertical="top" indent="2"/>
      <protection locked="0"/>
    </xf>
    <xf numFmtId="0" fontId="15" fillId="0" borderId="0" xfId="72" applyFont="1" applyFill="1" applyAlignment="1">
      <alignment vertical="top"/>
      <protection locked="0"/>
    </xf>
    <xf numFmtId="177" fontId="2" fillId="51" borderId="0" xfId="72" applyNumberFormat="1" applyFont="1" applyFill="1" applyAlignment="1">
      <alignment horizontal="center" vertical="top"/>
      <protection locked="0"/>
    </xf>
    <xf numFmtId="177" fontId="15" fillId="0" borderId="0" xfId="72" applyNumberFormat="1" applyFont="1" applyFill="1" applyAlignment="1">
      <alignment vertical="top"/>
      <protection locked="0"/>
    </xf>
    <xf numFmtId="0" fontId="16" fillId="0" borderId="0" xfId="72" applyFont="1" applyFill="1" applyAlignment="1">
      <alignment horizontal="center" vertical="top"/>
      <protection locked="0"/>
    </xf>
    <xf numFmtId="0" fontId="17" fillId="0" borderId="0" xfId="72" applyFont="1" applyFill="1" applyAlignment="1">
      <alignment horizontal="center" vertical="top"/>
      <protection locked="0"/>
    </xf>
    <xf numFmtId="177" fontId="17" fillId="0" borderId="0" xfId="72" applyNumberFormat="1" applyFont="1" applyFill="1" applyAlignment="1">
      <alignment horizontal="center" vertical="top"/>
      <protection locked="0"/>
    </xf>
    <xf numFmtId="177" fontId="2" fillId="51" borderId="0" xfId="72" applyNumberFormat="1" applyFont="1" applyFill="1" applyAlignment="1">
      <alignment horizontal="center" vertical="center"/>
      <protection locked="0"/>
    </xf>
    <xf numFmtId="49" fontId="18" fillId="0" borderId="10" xfId="72" applyNumberFormat="1" applyFont="1" applyFill="1" applyBorder="1" applyAlignment="1">
      <alignment horizontal="center" vertical="center"/>
      <protection locked="0"/>
    </xf>
    <xf numFmtId="0" fontId="18" fillId="0" borderId="10" xfId="72" applyFont="1" applyFill="1" applyBorder="1" applyAlignment="1">
      <alignment horizontal="center" vertical="center"/>
      <protection locked="0"/>
    </xf>
    <xf numFmtId="177" fontId="18" fillId="51" borderId="10" xfId="72" applyNumberFormat="1" applyFont="1" applyFill="1" applyBorder="1" applyAlignment="1">
      <alignment horizontal="center" vertical="center"/>
      <protection locked="0"/>
    </xf>
    <xf numFmtId="49" fontId="18" fillId="41" borderId="10" xfId="72" applyNumberFormat="1" applyFont="1" applyFill="1" applyBorder="1" applyAlignment="1">
      <alignment horizontal="left" vertical="center"/>
      <protection locked="0"/>
    </xf>
    <xf numFmtId="0" fontId="1" fillId="41" borderId="10" xfId="120" applyFont="1" applyFill="1" applyBorder="1" applyAlignment="1">
      <alignment vertical="center"/>
      <protection/>
    </xf>
    <xf numFmtId="1" fontId="9" fillId="41" borderId="46" xfId="120" applyNumberFormat="1" applyFont="1" applyFill="1" applyBorder="1" applyAlignment="1" applyProtection="1">
      <alignment horizontal="center" vertical="center" wrapText="1"/>
      <protection/>
    </xf>
    <xf numFmtId="49" fontId="2" fillId="54" borderId="10" xfId="72" applyNumberFormat="1" applyFont="1" applyFill="1" applyBorder="1" applyAlignment="1">
      <alignment vertical="center"/>
      <protection locked="0"/>
    </xf>
    <xf numFmtId="178" fontId="1" fillId="54" borderId="10" xfId="120" applyNumberFormat="1" applyFont="1" applyFill="1" applyBorder="1" applyAlignment="1" applyProtection="1">
      <alignment horizontal="left" vertical="center"/>
      <protection locked="0"/>
    </xf>
    <xf numFmtId="0" fontId="9" fillId="54" borderId="46" xfId="120" applyFont="1" applyFill="1" applyBorder="1" applyAlignment="1" applyProtection="1">
      <alignment horizontal="center" vertical="center" wrapText="1"/>
      <protection/>
    </xf>
    <xf numFmtId="49" fontId="2" fillId="0" borderId="10" xfId="72" applyNumberFormat="1" applyFont="1" applyFill="1" applyBorder="1" applyAlignment="1">
      <alignment vertical="center"/>
      <protection locked="0"/>
    </xf>
    <xf numFmtId="178" fontId="1" fillId="0" borderId="10" xfId="120" applyNumberFormat="1" applyFont="1" applyFill="1" applyBorder="1" applyAlignment="1" applyProtection="1">
      <alignment horizontal="left" vertical="center"/>
      <protection locked="0"/>
    </xf>
    <xf numFmtId="183" fontId="1" fillId="51" borderId="10" xfId="120" applyNumberFormat="1" applyFont="1" applyFill="1" applyBorder="1" applyAlignment="1">
      <alignment horizontal="center"/>
      <protection/>
    </xf>
    <xf numFmtId="49" fontId="2" fillId="54" borderId="10" xfId="72" applyNumberFormat="1" applyFont="1" applyFill="1" applyBorder="1" applyAlignment="1">
      <alignment horizontal="left" vertical="top"/>
      <protection locked="0"/>
    </xf>
    <xf numFmtId="49" fontId="2" fillId="0" borderId="10" xfId="72" applyNumberFormat="1" applyFont="1" applyFill="1" applyBorder="1" applyAlignment="1">
      <alignment horizontal="left" vertical="top"/>
      <protection locked="0"/>
    </xf>
    <xf numFmtId="0" fontId="9" fillId="54" borderId="47" xfId="120" applyFont="1" applyFill="1" applyBorder="1" applyAlignment="1" applyProtection="1">
      <alignment horizontal="center" vertical="center" wrapText="1"/>
      <protection/>
    </xf>
    <xf numFmtId="184" fontId="1" fillId="0" borderId="10" xfId="120" applyNumberFormat="1" applyFont="1" applyFill="1" applyBorder="1" applyAlignment="1" applyProtection="1">
      <alignment horizontal="left" vertical="center"/>
      <protection locked="0"/>
    </xf>
    <xf numFmtId="183" fontId="1" fillId="51" borderId="48" xfId="120" applyNumberFormat="1" applyFont="1" applyFill="1" applyBorder="1" applyAlignment="1">
      <alignment horizontal="center"/>
      <protection/>
    </xf>
    <xf numFmtId="184" fontId="1" fillId="54" borderId="10" xfId="120" applyNumberFormat="1" applyFont="1" applyFill="1" applyBorder="1" applyAlignment="1" applyProtection="1">
      <alignment horizontal="left" vertical="center"/>
      <protection locked="0"/>
    </xf>
    <xf numFmtId="0" fontId="9" fillId="54" borderId="10" xfId="120" applyFont="1" applyFill="1" applyBorder="1" applyAlignment="1" applyProtection="1">
      <alignment horizontal="center" vertical="center" wrapText="1"/>
      <protection/>
    </xf>
    <xf numFmtId="0" fontId="1" fillId="54" borderId="10" xfId="120" applyFont="1" applyFill="1" applyBorder="1" applyAlignment="1">
      <alignment vertical="center"/>
      <protection/>
    </xf>
    <xf numFmtId="1" fontId="9" fillId="54" borderId="10" xfId="120" applyNumberFormat="1" applyFont="1" applyFill="1" applyBorder="1" applyAlignment="1" applyProtection="1">
      <alignment horizontal="center" vertical="center" wrapText="1"/>
      <protection/>
    </xf>
    <xf numFmtId="0" fontId="9" fillId="54" borderId="49" xfId="120" applyFont="1" applyFill="1" applyBorder="1" applyAlignment="1" applyProtection="1">
      <alignment horizontal="center" vertical="center" wrapText="1"/>
      <protection/>
    </xf>
    <xf numFmtId="1" fontId="9" fillId="54" borderId="47" xfId="120" applyNumberFormat="1" applyFont="1" applyFill="1" applyBorder="1" applyAlignment="1" applyProtection="1">
      <alignment horizontal="center" vertical="center" wrapText="1"/>
      <protection/>
    </xf>
    <xf numFmtId="0" fontId="1" fillId="0" borderId="10" xfId="120" applyFont="1" applyFill="1" applyBorder="1" applyAlignment="1">
      <alignment vertical="center"/>
      <protection/>
    </xf>
    <xf numFmtId="177" fontId="2" fillId="0" borderId="0" xfId="72" applyNumberFormat="1" applyFont="1" applyFill="1" applyAlignment="1">
      <alignment vertical="top"/>
      <protection locked="0"/>
    </xf>
    <xf numFmtId="178" fontId="15" fillId="0" borderId="0" xfId="72" applyNumberFormat="1" applyFont="1" applyFill="1" applyAlignment="1">
      <alignment vertical="top"/>
      <protection locked="0"/>
    </xf>
    <xf numFmtId="183" fontId="1" fillId="54" borderId="10" xfId="120" applyNumberFormat="1" applyFont="1" applyFill="1" applyBorder="1" applyAlignment="1">
      <alignment horizontal="center"/>
      <protection/>
    </xf>
    <xf numFmtId="49" fontId="2" fillId="41" borderId="10" xfId="72" applyNumberFormat="1" applyFont="1" applyFill="1" applyBorder="1" applyAlignment="1">
      <alignment horizontal="left" vertical="top"/>
      <protection locked="0"/>
    </xf>
    <xf numFmtId="0" fontId="9" fillId="41" borderId="47" xfId="120" applyFont="1" applyFill="1" applyBorder="1" applyAlignment="1" applyProtection="1">
      <alignment horizontal="center" vertical="center" wrapText="1"/>
      <protection/>
    </xf>
    <xf numFmtId="183" fontId="9" fillId="41" borderId="46" xfId="120" applyNumberFormat="1" applyFont="1" applyFill="1" applyBorder="1" applyAlignment="1" applyProtection="1">
      <alignment horizontal="center" vertical="center" wrapText="1"/>
      <protection/>
    </xf>
    <xf numFmtId="0" fontId="1" fillId="51" borderId="46" xfId="120" applyFont="1" applyFill="1" applyBorder="1" applyAlignment="1" applyProtection="1">
      <alignment horizontal="center" vertical="center" wrapText="1"/>
      <protection locked="0"/>
    </xf>
    <xf numFmtId="0" fontId="9" fillId="54" borderId="50" xfId="120" applyFont="1" applyFill="1" applyBorder="1" applyAlignment="1" applyProtection="1">
      <alignment horizontal="center" vertical="center" wrapText="1"/>
      <protection/>
    </xf>
    <xf numFmtId="0" fontId="9" fillId="51" borderId="10" xfId="120" applyFont="1" applyFill="1" applyBorder="1" applyAlignment="1" applyProtection="1">
      <alignment horizontal="center" vertical="center" wrapText="1"/>
      <protection/>
    </xf>
    <xf numFmtId="49" fontId="2" fillId="41" borderId="45" xfId="72" applyNumberFormat="1" applyFont="1" applyFill="1" applyBorder="1" applyAlignment="1">
      <alignment horizontal="left" vertical="top"/>
      <protection locked="0"/>
    </xf>
    <xf numFmtId="0" fontId="1" fillId="41" borderId="45" xfId="120" applyFont="1" applyFill="1" applyBorder="1" applyAlignment="1">
      <alignment vertical="center"/>
      <protection/>
    </xf>
    <xf numFmtId="183" fontId="9" fillId="41" borderId="47" xfId="120" applyNumberFormat="1" applyFont="1" applyFill="1" applyBorder="1" applyAlignment="1" applyProtection="1">
      <alignment horizontal="center" vertical="center" wrapText="1"/>
      <protection/>
    </xf>
    <xf numFmtId="0" fontId="1" fillId="0" borderId="10" xfId="120" applyFont="1" applyBorder="1" applyAlignment="1">
      <alignment vertical="center"/>
      <protection/>
    </xf>
    <xf numFmtId="183" fontId="9" fillId="54" borderId="49" xfId="120" applyNumberFormat="1" applyFont="1" applyFill="1" applyBorder="1" applyAlignment="1" applyProtection="1">
      <alignment horizontal="center" vertical="center" wrapText="1"/>
      <protection/>
    </xf>
    <xf numFmtId="0" fontId="9" fillId="51" borderId="47" xfId="120" applyFont="1" applyFill="1" applyBorder="1" applyAlignment="1" applyProtection="1">
      <alignment horizontal="center" vertical="center" wrapText="1"/>
      <protection locked="0"/>
    </xf>
    <xf numFmtId="183" fontId="9" fillId="54" borderId="10" xfId="120" applyNumberFormat="1" applyFont="1" applyFill="1" applyBorder="1" applyAlignment="1" applyProtection="1">
      <alignment horizontal="center" vertical="center" wrapText="1"/>
      <protection/>
    </xf>
    <xf numFmtId="49" fontId="2" fillId="51" borderId="10" xfId="72" applyNumberFormat="1" applyFont="1" applyFill="1" applyBorder="1" applyAlignment="1">
      <alignment horizontal="left" vertical="top"/>
      <protection locked="0"/>
    </xf>
    <xf numFmtId="0" fontId="1" fillId="51" borderId="10" xfId="120" applyFont="1" applyFill="1" applyBorder="1" applyAlignment="1">
      <alignment vertical="center"/>
      <protection/>
    </xf>
    <xf numFmtId="0" fontId="1" fillId="54" borderId="10" xfId="110" applyFont="1" applyFill="1" applyBorder="1" applyAlignment="1">
      <alignment vertical="center"/>
      <protection/>
    </xf>
    <xf numFmtId="0" fontId="1" fillId="51" borderId="10" xfId="110" applyFont="1" applyFill="1" applyBorder="1" applyAlignment="1">
      <alignment vertical="center"/>
      <protection/>
    </xf>
    <xf numFmtId="0" fontId="9" fillId="51" borderId="46" xfId="120" applyFont="1" applyFill="1" applyBorder="1" applyAlignment="1" applyProtection="1">
      <alignment horizontal="center" vertical="center" wrapText="1"/>
      <protection/>
    </xf>
    <xf numFmtId="0" fontId="9" fillId="51" borderId="46" xfId="120" applyFont="1" applyFill="1" applyBorder="1" applyAlignment="1" applyProtection="1">
      <alignment horizontal="center" vertical="center" wrapText="1"/>
      <protection locked="0"/>
    </xf>
    <xf numFmtId="0" fontId="9" fillId="54" borderId="46" xfId="120" applyFont="1" applyFill="1" applyBorder="1" applyAlignment="1" applyProtection="1">
      <alignment horizontal="center" vertical="center" wrapText="1"/>
      <protection locked="0"/>
    </xf>
    <xf numFmtId="0" fontId="1" fillId="54" borderId="46" xfId="120" applyFont="1" applyFill="1" applyBorder="1" applyAlignment="1" applyProtection="1">
      <alignment horizontal="center" vertical="center" wrapText="1"/>
      <protection locked="0"/>
    </xf>
    <xf numFmtId="0" fontId="1" fillId="51" borderId="10" xfId="120" applyFont="1" applyFill="1" applyBorder="1" applyAlignment="1" applyProtection="1">
      <alignment horizontal="center" vertical="center" wrapText="1"/>
      <protection locked="0"/>
    </xf>
    <xf numFmtId="183" fontId="9" fillId="54" borderId="46" xfId="120" applyNumberFormat="1" applyFont="1" applyFill="1" applyBorder="1" applyAlignment="1" applyProtection="1">
      <alignment horizontal="center" vertical="center" wrapText="1"/>
      <protection/>
    </xf>
    <xf numFmtId="0" fontId="9" fillId="41" borderId="46" xfId="120" applyFont="1" applyFill="1" applyBorder="1" applyAlignment="1" applyProtection="1">
      <alignment horizontal="center" vertical="center" wrapText="1"/>
      <protection/>
    </xf>
    <xf numFmtId="0" fontId="9" fillId="41" borderId="10" xfId="120" applyFont="1" applyFill="1" applyBorder="1" applyAlignment="1" applyProtection="1">
      <alignment horizontal="center" vertical="center" wrapText="1"/>
      <protection/>
    </xf>
    <xf numFmtId="183" fontId="9" fillId="41" borderId="50" xfId="120" applyNumberFormat="1" applyFont="1" applyFill="1" applyBorder="1" applyAlignment="1" applyProtection="1">
      <alignment horizontal="center" vertical="center" wrapText="1"/>
      <protection/>
    </xf>
    <xf numFmtId="183" fontId="9" fillId="51" borderId="46" xfId="120" applyNumberFormat="1" applyFont="1" applyFill="1" applyBorder="1" applyAlignment="1" applyProtection="1">
      <alignment horizontal="center" vertical="center" wrapText="1"/>
      <protection locked="0"/>
    </xf>
    <xf numFmtId="183" fontId="9" fillId="41" borderId="46" xfId="120" applyNumberFormat="1" applyFont="1" applyFill="1" applyBorder="1" applyAlignment="1" applyProtection="1">
      <alignment horizontal="center" vertical="center" wrapText="1"/>
      <protection locked="0"/>
    </xf>
    <xf numFmtId="183" fontId="9" fillId="54" borderId="46" xfId="120" applyNumberFormat="1" applyFont="1" applyFill="1" applyBorder="1" applyAlignment="1" applyProtection="1">
      <alignment horizontal="center" vertical="center" wrapText="1"/>
      <protection locked="0"/>
    </xf>
    <xf numFmtId="0" fontId="24" fillId="0" borderId="10" xfId="120" applyFont="1" applyFill="1" applyBorder="1" applyAlignment="1">
      <alignment horizontal="distributed" vertical="center"/>
      <protection/>
    </xf>
    <xf numFmtId="1" fontId="9" fillId="51" borderId="46" xfId="120" applyNumberFormat="1" applyFont="1" applyFill="1" applyBorder="1" applyAlignment="1" applyProtection="1">
      <alignment horizontal="center" vertical="center" wrapText="1"/>
      <protection/>
    </xf>
    <xf numFmtId="177" fontId="2" fillId="0" borderId="0" xfId="22" applyNumberFormat="1" applyFont="1" applyFill="1" applyAlignment="1">
      <alignment horizontal="center" vertical="top"/>
      <protection locked="0"/>
    </xf>
    <xf numFmtId="177" fontId="2" fillId="0" borderId="0" xfId="22" applyNumberFormat="1" applyFont="1" applyFill="1" applyAlignment="1">
      <alignment horizontal="center" vertical="center"/>
      <protection locked="0"/>
    </xf>
    <xf numFmtId="0" fontId="33" fillId="0" borderId="10" xfId="0" applyFont="1" applyFill="1" applyBorder="1" applyAlignment="1">
      <alignment horizontal="distributed" vertical="center"/>
    </xf>
    <xf numFmtId="0" fontId="33" fillId="0" borderId="10" xfId="0" applyFont="1" applyFill="1" applyBorder="1" applyAlignment="1">
      <alignment horizontal="center" vertical="center"/>
    </xf>
    <xf numFmtId="0" fontId="33" fillId="0" borderId="10" xfId="0" applyFont="1" applyFill="1" applyBorder="1" applyAlignment="1">
      <alignment horizontal="justify" vertical="center"/>
    </xf>
    <xf numFmtId="1" fontId="1" fillId="51" borderId="10" xfId="110" applyNumberFormat="1" applyFont="1" applyFill="1" applyBorder="1" applyAlignment="1">
      <alignment vertical="center"/>
      <protection/>
    </xf>
    <xf numFmtId="0" fontId="1" fillId="0" borderId="45" xfId="0" applyFont="1" applyFill="1" applyBorder="1" applyAlignment="1">
      <alignment vertical="center"/>
    </xf>
    <xf numFmtId="1" fontId="1" fillId="51" borderId="10" xfId="110" applyNumberFormat="1" applyFont="1" applyFill="1" applyBorder="1" applyAlignment="1">
      <alignment horizontal="center" vertical="center"/>
      <protection/>
    </xf>
    <xf numFmtId="0" fontId="1" fillId="0" borderId="10" xfId="0" applyFont="1" applyFill="1" applyBorder="1" applyAlignment="1">
      <alignment vertical="center"/>
    </xf>
    <xf numFmtId="0" fontId="9" fillId="0" borderId="46" xfId="0" applyFont="1" applyBorder="1" applyAlignment="1" applyProtection="1">
      <alignment horizontal="center" vertical="center" wrapText="1"/>
      <protection/>
    </xf>
    <xf numFmtId="183" fontId="9" fillId="0" borderId="46" xfId="0" applyNumberFormat="1" applyFont="1" applyBorder="1" applyAlignment="1" applyProtection="1">
      <alignment horizontal="center" vertical="center" wrapText="1"/>
      <protection/>
    </xf>
    <xf numFmtId="0" fontId="1" fillId="0" borderId="10" xfId="0" applyFont="1" applyBorder="1" applyAlignment="1">
      <alignment vertical="center"/>
    </xf>
    <xf numFmtId="0" fontId="9" fillId="0" borderId="46" xfId="0" applyFont="1" applyBorder="1" applyAlignment="1" applyProtection="1">
      <alignment horizontal="center" vertical="center" wrapText="1"/>
      <protection locked="0"/>
    </xf>
    <xf numFmtId="177" fontId="2" fillId="0" borderId="10" xfId="22" applyNumberFormat="1" applyFont="1" applyFill="1" applyBorder="1" applyAlignment="1">
      <alignment horizontal="center" vertical="center"/>
      <protection locked="0"/>
    </xf>
    <xf numFmtId="0" fontId="18" fillId="0" borderId="0" xfId="122" applyFont="1" applyAlignment="1">
      <alignment horizontal="center" vertical="center"/>
      <protection/>
    </xf>
    <xf numFmtId="49" fontId="18" fillId="0" borderId="0" xfId="122" applyNumberFormat="1" applyFont="1" applyAlignment="1">
      <alignment horizontal="left" vertical="center"/>
      <protection/>
    </xf>
    <xf numFmtId="49" fontId="2" fillId="0" borderId="0" xfId="122" applyNumberFormat="1" applyFont="1" applyAlignment="1">
      <alignment horizontal="left" indent="1"/>
      <protection/>
    </xf>
    <xf numFmtId="0" fontId="2" fillId="0" borderId="0" xfId="122" applyFont="1">
      <alignment/>
      <protection/>
    </xf>
    <xf numFmtId="0" fontId="18" fillId="0" borderId="0" xfId="122" applyFont="1">
      <alignment/>
      <protection/>
    </xf>
    <xf numFmtId="0" fontId="25" fillId="0" borderId="0" xfId="122" applyFont="1">
      <alignment/>
      <protection/>
    </xf>
    <xf numFmtId="0" fontId="25" fillId="0" borderId="0" xfId="122" applyFont="1" applyAlignment="1">
      <alignment horizontal="center"/>
      <protection/>
    </xf>
    <xf numFmtId="0" fontId="27" fillId="0" borderId="0" xfId="119" applyFont="1" applyBorder="1" applyAlignment="1">
      <alignment horizontal="center" vertical="center"/>
      <protection/>
    </xf>
    <xf numFmtId="49" fontId="16" fillId="0" borderId="0" xfId="122" applyNumberFormat="1" applyFont="1" applyAlignment="1">
      <alignment horizontal="center" vertical="center"/>
      <protection/>
    </xf>
    <xf numFmtId="0" fontId="36" fillId="0" borderId="0" xfId="122" applyFont="1" applyAlignment="1">
      <alignment horizontal="center"/>
      <protection/>
    </xf>
    <xf numFmtId="184" fontId="25" fillId="0" borderId="0" xfId="122" applyNumberFormat="1" applyFont="1" applyAlignment="1">
      <alignment horizontal="center" vertical="center"/>
      <protection/>
    </xf>
    <xf numFmtId="0" fontId="18" fillId="0" borderId="0" xfId="122" applyFont="1" applyBorder="1" applyAlignment="1">
      <alignment horizontal="center" vertical="center"/>
      <protection/>
    </xf>
    <xf numFmtId="0" fontId="33" fillId="0" borderId="10" xfId="0" applyFont="1" applyFill="1" applyBorder="1" applyAlignment="1">
      <alignment horizontal="left" vertical="center"/>
    </xf>
    <xf numFmtId="0" fontId="33" fillId="0" borderId="10" xfId="0" applyFont="1" applyFill="1" applyBorder="1" applyAlignment="1">
      <alignment horizontal="right" vertical="center"/>
    </xf>
    <xf numFmtId="49" fontId="18" fillId="0" borderId="0" xfId="122" applyNumberFormat="1" applyFont="1" applyBorder="1" applyAlignment="1">
      <alignment horizontal="left" vertical="center"/>
      <protection/>
    </xf>
    <xf numFmtId="0" fontId="95" fillId="0" borderId="10" xfId="0" applyFont="1" applyBorder="1" applyAlignment="1">
      <alignment horizontal="right" vertical="center" wrapText="1"/>
    </xf>
    <xf numFmtId="49" fontId="2" fillId="0" borderId="0" xfId="122" applyNumberFormat="1" applyFont="1" applyBorder="1" applyAlignment="1">
      <alignment horizontal="left" indent="1"/>
      <protection/>
    </xf>
    <xf numFmtId="0" fontId="2" fillId="0" borderId="0" xfId="122" applyFont="1" applyBorder="1">
      <alignment/>
      <protection/>
    </xf>
    <xf numFmtId="0" fontId="18" fillId="0" borderId="0" xfId="122" applyFont="1" applyBorder="1">
      <alignment/>
      <protection/>
    </xf>
    <xf numFmtId="0" fontId="1" fillId="0" borderId="10" xfId="0" applyFont="1" applyFill="1" applyBorder="1" applyAlignment="1">
      <alignment horizontal="left" vertical="center"/>
    </xf>
    <xf numFmtId="0" fontId="24" fillId="0" borderId="10" xfId="0" applyFont="1" applyFill="1" applyBorder="1" applyAlignment="1">
      <alignment horizontal="center" vertical="center"/>
    </xf>
  </cellXfs>
  <cellStyles count="121">
    <cellStyle name="Normal" xfId="0"/>
    <cellStyle name="Currency [0]" xfId="15"/>
    <cellStyle name="20% - 强调文字颜色 3" xfId="16"/>
    <cellStyle name="输入" xfId="17"/>
    <cellStyle name="常规 44" xfId="18"/>
    <cellStyle name="常规 39" xfId="19"/>
    <cellStyle name="60% - 着色 2" xfId="20"/>
    <cellStyle name="Currency" xfId="21"/>
    <cellStyle name="常规_功能分类1212zhangl" xfId="22"/>
    <cellStyle name="Comma [0]" xfId="23"/>
    <cellStyle name="40% - 强调文字颜色 3" xfId="24"/>
    <cellStyle name="差" xfId="25"/>
    <cellStyle name="Comma" xfId="26"/>
    <cellStyle name="60% - 强调文字颜色 3" xfId="27"/>
    <cellStyle name="Hyperlink" xfId="28"/>
    <cellStyle name="Percent" xfId="29"/>
    <cellStyle name="Followed Hyperlink" xfId="30"/>
    <cellStyle name="常规 6" xfId="31"/>
    <cellStyle name="注释" xfId="32"/>
    <cellStyle name="60% - 强调文字颜色 2" xfId="33"/>
    <cellStyle name="标题 4" xfId="34"/>
    <cellStyle name="警告文本" xfId="35"/>
    <cellStyle name="40% - 着色 3" xfId="36"/>
    <cellStyle name="_ET_STYLE_NoName_00_" xfId="37"/>
    <cellStyle name="标题" xfId="38"/>
    <cellStyle name="着色 1" xfId="39"/>
    <cellStyle name="20% - 着色 5" xfId="40"/>
    <cellStyle name="解释性文本" xfId="41"/>
    <cellStyle name="标题 1" xfId="42"/>
    <cellStyle name="标题 2" xfId="43"/>
    <cellStyle name="60% - 强调文字颜色 1" xfId="44"/>
    <cellStyle name="标题 3" xfId="45"/>
    <cellStyle name="60% - 强调文字颜色 4" xfId="46"/>
    <cellStyle name="输出" xfId="47"/>
    <cellStyle name="40% - 着色 4" xfId="48"/>
    <cellStyle name="计算" xfId="49"/>
    <cellStyle name="检查单元格" xfId="50"/>
    <cellStyle name="20% - 强调文字颜色 6" xfId="51"/>
    <cellStyle name="强调文字颜色 2" xfId="52"/>
    <cellStyle name="链接单元格" xfId="53"/>
    <cellStyle name="汇总" xfId="54"/>
    <cellStyle name="40% - 着色 5" xfId="55"/>
    <cellStyle name="好" xfId="56"/>
    <cellStyle name="着色 5"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常规_功能分类1212zhangl 2" xfId="65"/>
    <cellStyle name="强调文字颜色 3" xfId="66"/>
    <cellStyle name="强调文字颜色 4" xfId="67"/>
    <cellStyle name="20% - 强调文字颜色 4" xfId="68"/>
    <cellStyle name="40% - 强调文字颜色 4" xfId="69"/>
    <cellStyle name="20% - 着色 1" xfId="70"/>
    <cellStyle name="强调文字颜色 5" xfId="71"/>
    <cellStyle name="常规_功能分类1212zhangl_附表1-1至18" xfId="72"/>
    <cellStyle name="40% - 强调文字颜色 5" xfId="73"/>
    <cellStyle name="20% - 着色 2" xfId="74"/>
    <cellStyle name="60% - 强调文字颜色 5" xfId="75"/>
    <cellStyle name="强调文字颜色 6" xfId="76"/>
    <cellStyle name="40% - 强调文字颜色 6" xfId="77"/>
    <cellStyle name="20% - 着色 3" xfId="78"/>
    <cellStyle name="60% - 强调文字颜色 6" xfId="79"/>
    <cellStyle name="_ET_STYLE_NoName_00__2016年人代会报告附表20160104" xfId="80"/>
    <cellStyle name="差_发老吕2016基本支出测算11.28" xfId="81"/>
    <cellStyle name="_ET_STYLE_NoName_00__国库1月5日调整表" xfId="82"/>
    <cellStyle name="20% - 着色 4" xfId="83"/>
    <cellStyle name="着色 2" xfId="84"/>
    <cellStyle name="20% - 着色 6" xfId="85"/>
    <cellStyle name="40% - 着色 1" xfId="86"/>
    <cellStyle name="40% - 着色 2" xfId="87"/>
    <cellStyle name="40% - 着色 6" xfId="88"/>
    <cellStyle name="常规 43" xfId="89"/>
    <cellStyle name="60% - 着色 1" xfId="90"/>
    <cellStyle name="常规 45" xfId="91"/>
    <cellStyle name="60% - 着色 3" xfId="92"/>
    <cellStyle name="常规 46" xfId="93"/>
    <cellStyle name="60% - 着色 4" xfId="94"/>
    <cellStyle name="常规 47" xfId="95"/>
    <cellStyle name="60% - 着色 5" xfId="96"/>
    <cellStyle name="60% - 着色 6" xfId="97"/>
    <cellStyle name="no dec" xfId="98"/>
    <cellStyle name="Normal_APR" xfId="99"/>
    <cellStyle name="百分比 2" xfId="100"/>
    <cellStyle name="表标题" xfId="101"/>
    <cellStyle name="差_附表1-1至18" xfId="102"/>
    <cellStyle name="差_全国各省民生政策标准10.7(lp稿)(1)" xfId="103"/>
    <cellStyle name="常规 10" xfId="104"/>
    <cellStyle name="常规 11" xfId="105"/>
    <cellStyle name="常规 12" xfId="106"/>
    <cellStyle name="常规 13" xfId="107"/>
    <cellStyle name="常规 14" xfId="108"/>
    <cellStyle name="常规 19" xfId="109"/>
    <cellStyle name="常规 2" xfId="110"/>
    <cellStyle name="常规 2 2" xfId="111"/>
    <cellStyle name="常规 20" xfId="112"/>
    <cellStyle name="常规 21" xfId="113"/>
    <cellStyle name="常规 3" xfId="114"/>
    <cellStyle name="常规 4" xfId="115"/>
    <cellStyle name="常规 40" xfId="116"/>
    <cellStyle name="常规 41" xfId="117"/>
    <cellStyle name="常规 5" xfId="118"/>
    <cellStyle name="常规_人代会报告附表（定）曹铂0103" xfId="119"/>
    <cellStyle name="常规 7" xfId="120"/>
    <cellStyle name="常规 8" xfId="121"/>
    <cellStyle name="常规_2013.1.人代会报告附表" xfId="122"/>
    <cellStyle name="普通_97-917" xfId="123"/>
    <cellStyle name="着色 4" xfId="124"/>
    <cellStyle name="千分位[0]_BT (2)" xfId="125"/>
    <cellStyle name="千分位_97-917" xfId="126"/>
    <cellStyle name="千位[0]_1" xfId="127"/>
    <cellStyle name="千位_1" xfId="128"/>
    <cellStyle name="数字" xfId="129"/>
    <cellStyle name="未定义" xfId="130"/>
    <cellStyle name="小数" xfId="131"/>
    <cellStyle name="样式 1" xfId="132"/>
    <cellStyle name="着色 3" xfId="133"/>
    <cellStyle name="着色 6" xfId="134"/>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ell\Desktop\20171-1&#33267;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Users\dell\Desktop\1-1&#33267;18&#65288;&#22522;&#37329;&#39044;&#31639;&#20844;&#24320;&#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I:\&#31038;&#20445;&#22522;&#37329;&#39044;&#31639;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附表1-1"/>
      <sheetName val="附表1-2"/>
      <sheetName val="附表1-3 "/>
      <sheetName val="附表1-4"/>
      <sheetName val="附表1-5"/>
      <sheetName val="附表1-7"/>
      <sheetName val="附表1-8"/>
      <sheetName val="附表1-9"/>
      <sheetName val="附表1-10"/>
      <sheetName val="附表1-12"/>
      <sheetName val="附表1-13"/>
      <sheetName val="附表1-14"/>
      <sheetName val="附表1-15"/>
      <sheetName val="附表1-16"/>
      <sheetName val="附表1-17"/>
      <sheetName val="附表1-18"/>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附表1-1"/>
      <sheetName val="附表1-2"/>
      <sheetName val="附表1-3 "/>
      <sheetName val="附表1-4"/>
      <sheetName val="附表1-5"/>
      <sheetName val="附表1-6"/>
      <sheetName val="附表1-7"/>
      <sheetName val="附表1-8"/>
      <sheetName val="附表1-9"/>
      <sheetName val="附表1-10"/>
      <sheetName val="附表1-11"/>
      <sheetName val="附表1-12"/>
      <sheetName val="附表1-13"/>
      <sheetName val="附表1-14"/>
      <sheetName val="附表1-15"/>
      <sheetName val="附表1-16"/>
      <sheetName val="附表1-17"/>
      <sheetName val="附表1-18"/>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附表1-1"/>
      <sheetName val="附表1-2"/>
      <sheetName val="附表1-3 "/>
      <sheetName val="附表1-4"/>
      <sheetName val="附表1-5"/>
      <sheetName val="附表1-6 "/>
      <sheetName val="附表1-7 "/>
      <sheetName val="附表1-8 "/>
      <sheetName val="附表1-9 "/>
      <sheetName val="附表1-10 "/>
      <sheetName val="附表1-11 "/>
      <sheetName val="附表1-12"/>
      <sheetName val="附表1-13"/>
      <sheetName val="附表1-14"/>
      <sheetName val="附表1-15"/>
      <sheetName val="附表1-16"/>
      <sheetName val="Sheet2"/>
      <sheetName val="Sheet3"/>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tabColor indexed="14"/>
  </sheetPr>
  <dimension ref="A1:E35"/>
  <sheetViews>
    <sheetView workbookViewId="0" topLeftCell="A25">
      <selection activeCell="I8" sqref="I8"/>
    </sheetView>
  </sheetViews>
  <sheetFormatPr defaultColWidth="0" defaultRowHeight="15"/>
  <cols>
    <col min="1" max="1" width="33.421875" style="423" customWidth="1"/>
    <col min="2" max="2" width="23.57421875" style="424" customWidth="1"/>
    <col min="3" max="3" width="8.00390625" style="423" bestFit="1" customWidth="1"/>
    <col min="4" max="4" width="7.8515625" style="423" bestFit="1" customWidth="1"/>
    <col min="5" max="5" width="8.421875" style="423" hidden="1" customWidth="1"/>
    <col min="6" max="6" width="7.8515625" style="423" hidden="1" customWidth="1"/>
    <col min="7" max="254" width="7.8515625" style="423" customWidth="1"/>
    <col min="255" max="255" width="35.7109375" style="423" customWidth="1"/>
    <col min="256" max="256" width="0" style="423" hidden="1" customWidth="1"/>
  </cols>
  <sheetData>
    <row r="1" spans="1:2" ht="18" customHeight="1">
      <c r="A1" s="2" t="s">
        <v>0</v>
      </c>
      <c r="B1" s="425"/>
    </row>
    <row r="2" spans="1:2" ht="39.75" customHeight="1">
      <c r="A2" s="426" t="s">
        <v>1</v>
      </c>
      <c r="B2" s="426"/>
    </row>
    <row r="3" spans="1:2" ht="18.75" customHeight="1">
      <c r="A3" s="427"/>
      <c r="B3" s="428" t="s">
        <v>2</v>
      </c>
    </row>
    <row r="4" spans="1:3" s="418" customFormat="1" ht="22.5" customHeight="1">
      <c r="A4" s="407" t="s">
        <v>3</v>
      </c>
      <c r="B4" s="407" t="s">
        <v>4</v>
      </c>
      <c r="C4" s="429"/>
    </row>
    <row r="5" spans="1:3" s="418" customFormat="1" ht="22.5" customHeight="1">
      <c r="A5" s="430" t="s">
        <v>5</v>
      </c>
      <c r="B5" s="431">
        <v>79775</v>
      </c>
      <c r="C5" s="429"/>
    </row>
    <row r="6" spans="1:3" s="419" customFormat="1" ht="22.5" customHeight="1">
      <c r="A6" s="412" t="s">
        <v>6</v>
      </c>
      <c r="B6" s="412">
        <f>SUM(B7:B22)</f>
        <v>57762</v>
      </c>
      <c r="C6" s="432"/>
    </row>
    <row r="7" spans="1:5" s="420" customFormat="1" ht="22.5" customHeight="1">
      <c r="A7" s="412" t="s">
        <v>7</v>
      </c>
      <c r="B7" s="433">
        <v>20680</v>
      </c>
      <c r="C7" s="434"/>
      <c r="E7" s="420">
        <v>988753</v>
      </c>
    </row>
    <row r="8" spans="1:3" s="418" customFormat="1" ht="22.5" customHeight="1">
      <c r="A8" s="412" t="s">
        <v>8</v>
      </c>
      <c r="B8" s="433">
        <v>4390</v>
      </c>
      <c r="C8" s="429"/>
    </row>
    <row r="9" spans="1:5" s="421" customFormat="1" ht="22.5" customHeight="1">
      <c r="A9" s="412" t="s">
        <v>9</v>
      </c>
      <c r="B9" s="433"/>
      <c r="C9" s="435"/>
      <c r="E9" s="421">
        <v>988753</v>
      </c>
    </row>
    <row r="10" spans="1:5" s="421" customFormat="1" ht="22.5" customHeight="1">
      <c r="A10" s="412" t="s">
        <v>10</v>
      </c>
      <c r="B10" s="433">
        <v>2650</v>
      </c>
      <c r="C10" s="435"/>
      <c r="E10" s="421">
        <v>822672</v>
      </c>
    </row>
    <row r="11" spans="1:3" s="422" customFormat="1" ht="22.5" customHeight="1">
      <c r="A11" s="412" t="s">
        <v>11</v>
      </c>
      <c r="B11" s="433">
        <v>917</v>
      </c>
      <c r="C11" s="436"/>
    </row>
    <row r="12" spans="1:2" ht="22.5" customHeight="1">
      <c r="A12" s="412" t="s">
        <v>12</v>
      </c>
      <c r="B12" s="433">
        <v>2686</v>
      </c>
    </row>
    <row r="13" spans="1:2" ht="22.5" customHeight="1">
      <c r="A13" s="412" t="s">
        <v>13</v>
      </c>
      <c r="B13" s="433">
        <v>1000</v>
      </c>
    </row>
    <row r="14" spans="1:2" ht="22.5" customHeight="1">
      <c r="A14" s="412" t="s">
        <v>14</v>
      </c>
      <c r="B14" s="433">
        <v>1188</v>
      </c>
    </row>
    <row r="15" spans="1:2" ht="22.5" customHeight="1">
      <c r="A15" s="412" t="s">
        <v>15</v>
      </c>
      <c r="B15" s="433">
        <v>1000</v>
      </c>
    </row>
    <row r="16" spans="1:2" ht="22.5" customHeight="1">
      <c r="A16" s="412" t="s">
        <v>16</v>
      </c>
      <c r="B16" s="433">
        <v>4300</v>
      </c>
    </row>
    <row r="17" spans="1:2" ht="22.5" customHeight="1">
      <c r="A17" s="412" t="s">
        <v>17</v>
      </c>
      <c r="B17" s="433">
        <v>1400</v>
      </c>
    </row>
    <row r="18" spans="1:2" ht="22.5" customHeight="1">
      <c r="A18" s="412" t="s">
        <v>18</v>
      </c>
      <c r="B18" s="433">
        <v>3500</v>
      </c>
    </row>
    <row r="19" spans="1:2" ht="22.5" customHeight="1">
      <c r="A19" s="412" t="s">
        <v>19</v>
      </c>
      <c r="B19" s="433">
        <v>14051</v>
      </c>
    </row>
    <row r="20" spans="1:2" ht="22.5" customHeight="1">
      <c r="A20" s="412" t="s">
        <v>20</v>
      </c>
      <c r="B20" s="433"/>
    </row>
    <row r="21" spans="1:2" ht="22.5" customHeight="1">
      <c r="A21" s="437" t="s">
        <v>21</v>
      </c>
      <c r="B21" s="433"/>
    </row>
    <row r="22" spans="1:2" ht="22.5" customHeight="1">
      <c r="A22" s="412" t="s">
        <v>22</v>
      </c>
      <c r="B22" s="433"/>
    </row>
    <row r="23" spans="1:2" ht="22.5" customHeight="1">
      <c r="A23" s="412" t="s">
        <v>23</v>
      </c>
      <c r="B23" s="412">
        <f>SUM(B24:B31)</f>
        <v>22013</v>
      </c>
    </row>
    <row r="24" spans="1:2" ht="22.5" customHeight="1">
      <c r="A24" s="412" t="s">
        <v>24</v>
      </c>
      <c r="B24" s="433">
        <v>7000</v>
      </c>
    </row>
    <row r="25" spans="1:2" ht="22.5" customHeight="1">
      <c r="A25" s="412" t="s">
        <v>25</v>
      </c>
      <c r="B25" s="433">
        <v>9547</v>
      </c>
    </row>
    <row r="26" spans="1:2" ht="22.5" customHeight="1">
      <c r="A26" s="412" t="s">
        <v>26</v>
      </c>
      <c r="B26" s="433">
        <v>4493</v>
      </c>
    </row>
    <row r="27" spans="1:2" ht="22.5" customHeight="1">
      <c r="A27" s="412" t="s">
        <v>27</v>
      </c>
      <c r="B27" s="433"/>
    </row>
    <row r="28" spans="1:2" ht="22.5" customHeight="1">
      <c r="A28" s="412" t="s">
        <v>28</v>
      </c>
      <c r="B28" s="433">
        <v>918</v>
      </c>
    </row>
    <row r="29" spans="1:2" ht="22.5" customHeight="1">
      <c r="A29" s="412" t="s">
        <v>29</v>
      </c>
      <c r="B29" s="433"/>
    </row>
    <row r="30" spans="1:2" ht="22.5" customHeight="1">
      <c r="A30" s="412" t="s">
        <v>30</v>
      </c>
      <c r="B30" s="433">
        <v>40</v>
      </c>
    </row>
    <row r="31" spans="1:2" ht="22.5" customHeight="1">
      <c r="A31" s="412" t="s">
        <v>31</v>
      </c>
      <c r="B31" s="433">
        <v>15</v>
      </c>
    </row>
    <row r="32" spans="1:2" ht="22.5" customHeight="1">
      <c r="A32" s="412" t="s">
        <v>32</v>
      </c>
      <c r="B32" s="412">
        <v>92318</v>
      </c>
    </row>
    <row r="33" spans="1:2" ht="22.5" customHeight="1">
      <c r="A33" s="412" t="s">
        <v>33</v>
      </c>
      <c r="B33" s="412">
        <v>11632</v>
      </c>
    </row>
    <row r="34" spans="1:2" ht="22.5" customHeight="1">
      <c r="A34" s="412" t="s">
        <v>34</v>
      </c>
      <c r="B34" s="412">
        <v>63876</v>
      </c>
    </row>
    <row r="35" spans="1:2" ht="22.5" customHeight="1">
      <c r="A35" s="438" t="s">
        <v>35</v>
      </c>
      <c r="B35" s="412">
        <v>247601</v>
      </c>
    </row>
  </sheetData>
  <sheetProtection/>
  <mergeCells count="1">
    <mergeCell ref="A2:B2"/>
  </mergeCells>
  <printOptions horizontalCentered="1"/>
  <pageMargins left="0.9840277777777777" right="0.7479166666666667" top="1.1805555555555556" bottom="0.9840277777777777" header="0.5111111111111111" footer="0.5111111111111111"/>
  <pageSetup horizontalDpi="600" verticalDpi="600" orientation="portrait" paperSize="9"/>
</worksheet>
</file>

<file path=xl/worksheets/sheet10.xml><?xml version="1.0" encoding="utf-8"?>
<worksheet xmlns="http://schemas.openxmlformats.org/spreadsheetml/2006/main" xmlns:r="http://schemas.openxmlformats.org/officeDocument/2006/relationships">
  <sheetPr>
    <tabColor indexed="45"/>
  </sheetPr>
  <dimension ref="A1:X36"/>
  <sheetViews>
    <sheetView workbookViewId="0" topLeftCell="A1">
      <selection activeCell="AA10" sqref="AA10"/>
    </sheetView>
  </sheetViews>
  <sheetFormatPr defaultColWidth="7.00390625" defaultRowHeight="15"/>
  <cols>
    <col min="1" max="1" width="40.421875" style="71" customWidth="1"/>
    <col min="2" max="2" width="29.57421875" style="72" customWidth="1"/>
    <col min="3" max="3" width="10.421875" style="66" hidden="1" customWidth="1"/>
    <col min="4" max="4" width="9.57421875" style="70" hidden="1" customWidth="1"/>
    <col min="5" max="5" width="8.140625" style="70" hidden="1" customWidth="1"/>
    <col min="6" max="6" width="9.57421875" style="73" hidden="1" customWidth="1"/>
    <col min="7" max="7" width="17.421875" style="73" hidden="1" customWidth="1"/>
    <col min="8" max="8" width="12.421875" style="74" hidden="1" customWidth="1"/>
    <col min="9" max="9" width="7.00390625" style="75" hidden="1" customWidth="1"/>
    <col min="10" max="11" width="7.00390625" style="70" hidden="1" customWidth="1"/>
    <col min="12" max="12" width="13.8515625" style="70" hidden="1" customWidth="1"/>
    <col min="13" max="13" width="7.8515625" style="70" hidden="1" customWidth="1"/>
    <col min="14" max="14" width="9.421875" style="70" hidden="1" customWidth="1"/>
    <col min="15" max="15" width="6.8515625" style="70" hidden="1" customWidth="1"/>
    <col min="16" max="16" width="9.00390625" style="70" hidden="1" customWidth="1"/>
    <col min="17" max="17" width="5.8515625" style="70" hidden="1" customWidth="1"/>
    <col min="18" max="18" width="5.28125" style="70" hidden="1" customWidth="1"/>
    <col min="19" max="19" width="6.421875" style="70" hidden="1" customWidth="1"/>
    <col min="20" max="21" width="7.00390625" style="70" hidden="1" customWidth="1"/>
    <col min="22" max="22" width="10.57421875" style="70" hidden="1" customWidth="1"/>
    <col min="23" max="23" width="10.421875" style="70" hidden="1" customWidth="1"/>
    <col min="24" max="24" width="7.00390625" style="70" hidden="1" customWidth="1"/>
    <col min="25" max="16384" width="7.00390625" style="70" customWidth="1"/>
  </cols>
  <sheetData>
    <row r="1" ht="29.25" customHeight="1">
      <c r="A1" s="2" t="s">
        <v>750</v>
      </c>
    </row>
    <row r="2" spans="1:8" ht="28.5" customHeight="1">
      <c r="A2" s="274" t="s">
        <v>751</v>
      </c>
      <c r="B2" s="276"/>
      <c r="F2" s="70"/>
      <c r="G2" s="70"/>
      <c r="H2" s="70"/>
    </row>
    <row r="3" spans="1:12" s="66" customFormat="1" ht="21.75" customHeight="1">
      <c r="A3" s="71"/>
      <c r="B3" s="302" t="s">
        <v>752</v>
      </c>
      <c r="D3" s="66">
        <v>12.11</v>
      </c>
      <c r="F3" s="66">
        <v>12.22</v>
      </c>
      <c r="I3" s="72"/>
      <c r="L3" s="66">
        <v>1.2</v>
      </c>
    </row>
    <row r="4" spans="1:14" s="66" customFormat="1" ht="39" customHeight="1">
      <c r="A4" s="262" t="s">
        <v>742</v>
      </c>
      <c r="B4" s="82" t="s">
        <v>87</v>
      </c>
      <c r="F4" s="83" t="s">
        <v>39</v>
      </c>
      <c r="G4" s="83" t="s">
        <v>40</v>
      </c>
      <c r="H4" s="83" t="s">
        <v>41</v>
      </c>
      <c r="I4" s="72"/>
      <c r="L4" s="83" t="s">
        <v>39</v>
      </c>
      <c r="M4" s="115" t="s">
        <v>40</v>
      </c>
      <c r="N4" s="83" t="s">
        <v>41</v>
      </c>
    </row>
    <row r="5" spans="1:24" s="71" customFormat="1" ht="39" customHeight="1">
      <c r="A5" s="303" t="s">
        <v>42</v>
      </c>
      <c r="B5" s="304">
        <v>122515</v>
      </c>
      <c r="C5" s="71">
        <v>105429</v>
      </c>
      <c r="D5" s="71">
        <v>595734.14</v>
      </c>
      <c r="E5" s="71">
        <f>104401+13602</f>
        <v>118003</v>
      </c>
      <c r="F5" s="236" t="s">
        <v>43</v>
      </c>
      <c r="G5" s="236" t="s">
        <v>44</v>
      </c>
      <c r="H5" s="236">
        <v>596221.15</v>
      </c>
      <c r="I5" s="71" t="e">
        <f>F5-A5</f>
        <v>#VALUE!</v>
      </c>
      <c r="J5" s="71">
        <f>H5-B5</f>
        <v>473706.15</v>
      </c>
      <c r="K5" s="71">
        <v>75943</v>
      </c>
      <c r="L5" s="236" t="s">
        <v>43</v>
      </c>
      <c r="M5" s="236" t="s">
        <v>44</v>
      </c>
      <c r="N5" s="236">
        <v>643048.95</v>
      </c>
      <c r="O5" s="71" t="e">
        <f>L5-A5</f>
        <v>#VALUE!</v>
      </c>
      <c r="P5" s="71">
        <f>N5-B5</f>
        <v>520533.94999999995</v>
      </c>
      <c r="R5" s="71">
        <v>717759</v>
      </c>
      <c r="T5" s="240" t="s">
        <v>43</v>
      </c>
      <c r="U5" s="240" t="s">
        <v>44</v>
      </c>
      <c r="V5" s="240">
        <v>659380.53</v>
      </c>
      <c r="W5" s="71">
        <f>B5-V5</f>
        <v>-536865.53</v>
      </c>
      <c r="X5" s="71" t="e">
        <f>T5-A5</f>
        <v>#VALUE!</v>
      </c>
    </row>
    <row r="6" spans="1:22" s="71" customFormat="1" ht="39" customHeight="1">
      <c r="A6" s="305" t="s">
        <v>753</v>
      </c>
      <c r="B6" s="304">
        <v>101</v>
      </c>
      <c r="F6" s="236"/>
      <c r="G6" s="236"/>
      <c r="H6" s="236"/>
      <c r="L6" s="236"/>
      <c r="M6" s="236"/>
      <c r="N6" s="236"/>
      <c r="T6" s="240"/>
      <c r="U6" s="240"/>
      <c r="V6" s="240"/>
    </row>
    <row r="7" spans="1:22" s="71" customFormat="1" ht="39" customHeight="1">
      <c r="A7" s="305" t="s">
        <v>754</v>
      </c>
      <c r="B7" s="304">
        <v>1398</v>
      </c>
      <c r="F7" s="236"/>
      <c r="G7" s="236"/>
      <c r="H7" s="236"/>
      <c r="L7" s="236"/>
      <c r="M7" s="236"/>
      <c r="N7" s="236"/>
      <c r="T7" s="240"/>
      <c r="U7" s="240"/>
      <c r="V7" s="240"/>
    </row>
    <row r="8" spans="1:24" s="66" customFormat="1" ht="39" customHeight="1">
      <c r="A8" s="306" t="s">
        <v>755</v>
      </c>
      <c r="B8" s="304">
        <v>111770</v>
      </c>
      <c r="C8" s="99"/>
      <c r="D8" s="99">
        <v>135.6</v>
      </c>
      <c r="F8" s="89" t="s">
        <v>52</v>
      </c>
      <c r="G8" s="89" t="s">
        <v>53</v>
      </c>
      <c r="H8" s="116">
        <v>135.6</v>
      </c>
      <c r="I8" s="72" t="e">
        <f>F8-A8</f>
        <v>#VALUE!</v>
      </c>
      <c r="J8" s="87">
        <f>H8-B8</f>
        <v>-111634.4</v>
      </c>
      <c r="K8" s="87"/>
      <c r="L8" s="89" t="s">
        <v>52</v>
      </c>
      <c r="M8" s="89" t="s">
        <v>53</v>
      </c>
      <c r="N8" s="116">
        <v>135.6</v>
      </c>
      <c r="O8" s="72" t="e">
        <f>L8-A8</f>
        <v>#VALUE!</v>
      </c>
      <c r="P8" s="87">
        <f>N8-B8</f>
        <v>-111634.4</v>
      </c>
      <c r="T8" s="123" t="s">
        <v>52</v>
      </c>
      <c r="U8" s="123" t="s">
        <v>53</v>
      </c>
      <c r="V8" s="124">
        <v>135.6</v>
      </c>
      <c r="W8" s="66">
        <f>B8-V8</f>
        <v>111634.4</v>
      </c>
      <c r="X8" s="66" t="e">
        <f>T8-A8</f>
        <v>#VALUE!</v>
      </c>
    </row>
    <row r="9" spans="1:22" s="66" customFormat="1" ht="39" customHeight="1">
      <c r="A9" s="306" t="s">
        <v>756</v>
      </c>
      <c r="B9" s="304">
        <v>3750</v>
      </c>
      <c r="C9" s="99"/>
      <c r="D9" s="99"/>
      <c r="F9" s="89"/>
      <c r="G9" s="89"/>
      <c r="H9" s="116"/>
      <c r="I9" s="72"/>
      <c r="J9" s="87"/>
      <c r="K9" s="87"/>
      <c r="L9" s="89"/>
      <c r="M9" s="89"/>
      <c r="N9" s="116"/>
      <c r="O9" s="72"/>
      <c r="P9" s="87"/>
      <c r="T9" s="123"/>
      <c r="U9" s="123"/>
      <c r="V9" s="124"/>
    </row>
    <row r="10" spans="1:22" s="66" customFormat="1" ht="39" customHeight="1">
      <c r="A10" s="306" t="s">
        <v>757</v>
      </c>
      <c r="B10" s="304">
        <v>250</v>
      </c>
      <c r="C10" s="99"/>
      <c r="D10" s="99"/>
      <c r="F10" s="89"/>
      <c r="G10" s="89"/>
      <c r="H10" s="116"/>
      <c r="I10" s="72"/>
      <c r="J10" s="87"/>
      <c r="K10" s="87"/>
      <c r="L10" s="89"/>
      <c r="M10" s="89"/>
      <c r="N10" s="116"/>
      <c r="O10" s="72"/>
      <c r="P10" s="87"/>
      <c r="T10" s="123"/>
      <c r="U10" s="123"/>
      <c r="V10" s="124"/>
    </row>
    <row r="11" spans="1:22" s="66" customFormat="1" ht="39" customHeight="1">
      <c r="A11" s="306" t="s">
        <v>758</v>
      </c>
      <c r="B11" s="304">
        <v>1701</v>
      </c>
      <c r="C11" s="99"/>
      <c r="D11" s="99"/>
      <c r="F11" s="89"/>
      <c r="G11" s="89"/>
      <c r="H11" s="116"/>
      <c r="I11" s="72"/>
      <c r="J11" s="87"/>
      <c r="K11" s="87"/>
      <c r="L11" s="89"/>
      <c r="M11" s="89"/>
      <c r="N11" s="116"/>
      <c r="O11" s="72"/>
      <c r="P11" s="87"/>
      <c r="T11" s="123"/>
      <c r="U11" s="123"/>
      <c r="V11" s="124"/>
    </row>
    <row r="12" spans="1:22" s="66" customFormat="1" ht="39" customHeight="1">
      <c r="A12" s="306" t="s">
        <v>759</v>
      </c>
      <c r="B12" s="304">
        <v>320</v>
      </c>
      <c r="C12" s="99"/>
      <c r="D12" s="99"/>
      <c r="F12" s="89"/>
      <c r="G12" s="89"/>
      <c r="H12" s="116"/>
      <c r="I12" s="72"/>
      <c r="J12" s="87"/>
      <c r="K12" s="87"/>
      <c r="L12" s="89"/>
      <c r="M12" s="89"/>
      <c r="N12" s="116"/>
      <c r="O12" s="72"/>
      <c r="P12" s="87"/>
      <c r="T12" s="123"/>
      <c r="U12" s="123"/>
      <c r="V12" s="124"/>
    </row>
    <row r="13" spans="1:22" s="66" customFormat="1" ht="39" customHeight="1">
      <c r="A13" s="306" t="s">
        <v>760</v>
      </c>
      <c r="B13" s="307">
        <v>1077</v>
      </c>
      <c r="C13" s="99"/>
      <c r="D13" s="99"/>
      <c r="F13" s="89"/>
      <c r="G13" s="89"/>
      <c r="H13" s="116"/>
      <c r="I13" s="72"/>
      <c r="J13" s="87"/>
      <c r="K13" s="87"/>
      <c r="L13" s="89"/>
      <c r="M13" s="89"/>
      <c r="N13" s="116"/>
      <c r="O13" s="72"/>
      <c r="P13" s="87"/>
      <c r="T13" s="123"/>
      <c r="U13" s="123"/>
      <c r="V13" s="124"/>
    </row>
    <row r="14" spans="1:22" s="66" customFormat="1" ht="39" customHeight="1">
      <c r="A14" s="306" t="s">
        <v>761</v>
      </c>
      <c r="B14" s="304">
        <v>1229</v>
      </c>
      <c r="C14" s="99"/>
      <c r="D14" s="99"/>
      <c r="F14" s="89"/>
      <c r="G14" s="89"/>
      <c r="H14" s="116"/>
      <c r="I14" s="72"/>
      <c r="J14" s="87"/>
      <c r="K14" s="87"/>
      <c r="L14" s="89"/>
      <c r="M14" s="89"/>
      <c r="N14" s="116"/>
      <c r="O14" s="72"/>
      <c r="P14" s="87"/>
      <c r="T14" s="123"/>
      <c r="U14" s="123"/>
      <c r="V14" s="124"/>
    </row>
    <row r="15" spans="1:22" s="66" customFormat="1" ht="39" customHeight="1">
      <c r="A15" s="306" t="s">
        <v>762</v>
      </c>
      <c r="B15" s="304">
        <v>858</v>
      </c>
      <c r="C15" s="99"/>
      <c r="D15" s="99"/>
      <c r="F15" s="89"/>
      <c r="G15" s="89"/>
      <c r="H15" s="116"/>
      <c r="I15" s="72"/>
      <c r="J15" s="87"/>
      <c r="K15" s="87"/>
      <c r="L15" s="89"/>
      <c r="M15" s="89"/>
      <c r="N15" s="116"/>
      <c r="O15" s="72"/>
      <c r="P15" s="87"/>
      <c r="T15" s="123"/>
      <c r="U15" s="123"/>
      <c r="V15" s="124"/>
    </row>
    <row r="16" spans="1:22" s="66" customFormat="1" ht="39" customHeight="1">
      <c r="A16" s="306" t="s">
        <v>763</v>
      </c>
      <c r="B16" s="304">
        <v>61</v>
      </c>
      <c r="C16" s="99"/>
      <c r="D16" s="99"/>
      <c r="F16" s="89"/>
      <c r="G16" s="89"/>
      <c r="H16" s="116"/>
      <c r="I16" s="72"/>
      <c r="J16" s="87"/>
      <c r="K16" s="87"/>
      <c r="L16" s="89"/>
      <c r="M16" s="89"/>
      <c r="N16" s="116"/>
      <c r="O16" s="72"/>
      <c r="P16" s="87"/>
      <c r="T16" s="123"/>
      <c r="U16" s="123"/>
      <c r="V16" s="124"/>
    </row>
    <row r="17" spans="1:22" s="66" customFormat="1" ht="39" customHeight="1">
      <c r="A17" s="306"/>
      <c r="B17" s="304"/>
      <c r="C17" s="99"/>
      <c r="D17" s="99"/>
      <c r="F17" s="89"/>
      <c r="G17" s="89"/>
      <c r="H17" s="116"/>
      <c r="I17" s="72"/>
      <c r="J17" s="87"/>
      <c r="K17" s="87"/>
      <c r="L17" s="89"/>
      <c r="M17" s="89"/>
      <c r="N17" s="116"/>
      <c r="O17" s="72"/>
      <c r="P17" s="87"/>
      <c r="T17" s="123"/>
      <c r="U17" s="123"/>
      <c r="V17" s="124"/>
    </row>
    <row r="18" spans="1:24" s="66" customFormat="1" ht="39" customHeight="1">
      <c r="A18" s="303" t="s">
        <v>764</v>
      </c>
      <c r="B18" s="304">
        <v>63876</v>
      </c>
      <c r="C18" s="87">
        <v>105429</v>
      </c>
      <c r="D18" s="88">
        <v>595734.14</v>
      </c>
      <c r="E18" s="66">
        <f>104401+13602</f>
        <v>118003</v>
      </c>
      <c r="F18" s="89" t="s">
        <v>43</v>
      </c>
      <c r="G18" s="89" t="s">
        <v>44</v>
      </c>
      <c r="H18" s="116">
        <v>596221.15</v>
      </c>
      <c r="I18" s="72" t="e">
        <f>F18-A18</f>
        <v>#VALUE!</v>
      </c>
      <c r="J18" s="87">
        <f>H18-B18</f>
        <v>532345.15</v>
      </c>
      <c r="K18" s="87">
        <v>75943</v>
      </c>
      <c r="L18" s="89" t="s">
        <v>43</v>
      </c>
      <c r="M18" s="89" t="s">
        <v>44</v>
      </c>
      <c r="N18" s="116">
        <v>643048.95</v>
      </c>
      <c r="O18" s="72" t="e">
        <f>L18-A18</f>
        <v>#VALUE!</v>
      </c>
      <c r="P18" s="87">
        <f>N18-B18</f>
        <v>579172.95</v>
      </c>
      <c r="R18" s="66">
        <v>717759</v>
      </c>
      <c r="T18" s="123" t="s">
        <v>43</v>
      </c>
      <c r="U18" s="123" t="s">
        <v>44</v>
      </c>
      <c r="V18" s="124">
        <v>659380.53</v>
      </c>
      <c r="W18" s="66">
        <f>B18-V18</f>
        <v>-595504.53</v>
      </c>
      <c r="X18" s="66" t="e">
        <f>T18-A18</f>
        <v>#VALUE!</v>
      </c>
    </row>
    <row r="19" spans="1:24" s="66" customFormat="1" ht="39" customHeight="1">
      <c r="A19" s="306"/>
      <c r="B19" s="304"/>
      <c r="C19" s="99"/>
      <c r="D19" s="99">
        <v>135.6</v>
      </c>
      <c r="F19" s="89" t="s">
        <v>52</v>
      </c>
      <c r="G19" s="89" t="s">
        <v>53</v>
      </c>
      <c r="H19" s="116">
        <v>135.6</v>
      </c>
      <c r="I19" s="72">
        <f>F19-A19</f>
        <v>2010199</v>
      </c>
      <c r="J19" s="87">
        <f>H19-B19</f>
        <v>135.6</v>
      </c>
      <c r="K19" s="87"/>
      <c r="L19" s="89" t="s">
        <v>52</v>
      </c>
      <c r="M19" s="89" t="s">
        <v>53</v>
      </c>
      <c r="N19" s="116">
        <v>135.6</v>
      </c>
      <c r="O19" s="72">
        <f>L19-A19</f>
        <v>2010199</v>
      </c>
      <c r="P19" s="87">
        <f>N19-B19</f>
        <v>135.6</v>
      </c>
      <c r="T19" s="123" t="s">
        <v>52</v>
      </c>
      <c r="U19" s="123" t="s">
        <v>53</v>
      </c>
      <c r="V19" s="124">
        <v>135.6</v>
      </c>
      <c r="W19" s="66">
        <f>B19-V19</f>
        <v>-135.6</v>
      </c>
      <c r="X19" s="66">
        <f>T19-A19</f>
        <v>2010199</v>
      </c>
    </row>
    <row r="20" spans="1:23" s="66" customFormat="1" ht="39" customHeight="1">
      <c r="A20" s="308" t="s">
        <v>35</v>
      </c>
      <c r="B20" s="82">
        <v>186391</v>
      </c>
      <c r="F20" s="83">
        <f>""</f>
      </c>
      <c r="G20" s="83">
        <f>""</f>
      </c>
      <c r="H20" s="83">
        <f>""</f>
      </c>
      <c r="I20" s="72"/>
      <c r="L20" s="83">
        <f>""</f>
      </c>
      <c r="M20" s="115">
        <f>""</f>
      </c>
      <c r="N20" s="83">
        <f>""</f>
      </c>
      <c r="V20" s="309" t="e">
        <f>V21+#REF!+#REF!+#REF!+#REF!+#REF!+#REF!+#REF!+#REF!+#REF!+#REF!+#REF!+#REF!+#REF!+#REF!+#REF!+#REF!+#REF!+#REF!+#REF!+#REF!</f>
        <v>#REF!</v>
      </c>
      <c r="W20" s="309" t="e">
        <f>W21+#REF!+#REF!+#REF!+#REF!+#REF!+#REF!+#REF!+#REF!+#REF!+#REF!+#REF!+#REF!+#REF!+#REF!+#REF!+#REF!+#REF!+#REF!+#REF!+#REF!</f>
        <v>#REF!</v>
      </c>
    </row>
    <row r="21" spans="16:24" ht="19.5" customHeight="1">
      <c r="P21" s="131"/>
      <c r="T21" s="132" t="s">
        <v>62</v>
      </c>
      <c r="U21" s="132" t="s">
        <v>63</v>
      </c>
      <c r="V21" s="133">
        <v>19998</v>
      </c>
      <c r="W21" s="70">
        <f>B21-V21</f>
        <v>-19998</v>
      </c>
      <c r="X21" s="70">
        <f>T21-A21</f>
        <v>232</v>
      </c>
    </row>
    <row r="22" spans="16:24" ht="19.5" customHeight="1">
      <c r="P22" s="131"/>
      <c r="T22" s="132" t="s">
        <v>65</v>
      </c>
      <c r="U22" s="132" t="s">
        <v>66</v>
      </c>
      <c r="V22" s="133">
        <v>19998</v>
      </c>
      <c r="W22" s="70">
        <f>B22-V22</f>
        <v>-19998</v>
      </c>
      <c r="X22" s="70">
        <f>T22-A22</f>
        <v>23203</v>
      </c>
    </row>
    <row r="23" spans="16:24" ht="19.5" customHeight="1">
      <c r="P23" s="131"/>
      <c r="T23" s="132" t="s">
        <v>68</v>
      </c>
      <c r="U23" s="132" t="s">
        <v>69</v>
      </c>
      <c r="V23" s="133">
        <v>19998</v>
      </c>
      <c r="W23" s="70">
        <f>B23-V23</f>
        <v>-19998</v>
      </c>
      <c r="X23" s="70">
        <f>T23-A23</f>
        <v>2320301</v>
      </c>
    </row>
    <row r="24" ht="19.5" customHeight="1">
      <c r="P24" s="131"/>
    </row>
    <row r="25" ht="19.5" customHeight="1">
      <c r="P25" s="131"/>
    </row>
    <row r="26" ht="19.5" customHeight="1">
      <c r="P26" s="131"/>
    </row>
    <row r="27" ht="19.5" customHeight="1">
      <c r="P27" s="131"/>
    </row>
    <row r="28" ht="19.5" customHeight="1">
      <c r="P28" s="131"/>
    </row>
    <row r="29" ht="19.5" customHeight="1">
      <c r="P29" s="131"/>
    </row>
    <row r="30" ht="19.5" customHeight="1">
      <c r="P30" s="131"/>
    </row>
    <row r="31" ht="19.5" customHeight="1">
      <c r="P31" s="131"/>
    </row>
    <row r="32" ht="19.5" customHeight="1">
      <c r="P32" s="131"/>
    </row>
    <row r="33" ht="19.5" customHeight="1">
      <c r="P33" s="131"/>
    </row>
    <row r="34" ht="19.5" customHeight="1">
      <c r="P34" s="131"/>
    </row>
    <row r="35" ht="19.5" customHeight="1">
      <c r="P35" s="131"/>
    </row>
    <row r="36" spans="1:16" ht="19.5" customHeight="1">
      <c r="A36" s="70"/>
      <c r="B36" s="70"/>
      <c r="C36" s="70"/>
      <c r="F36" s="70"/>
      <c r="G36" s="70"/>
      <c r="H36" s="70"/>
      <c r="I36" s="70"/>
      <c r="P36" s="131"/>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1.xml><?xml version="1.0" encoding="utf-8"?>
<worksheet xmlns="http://schemas.openxmlformats.org/spreadsheetml/2006/main" xmlns:r="http://schemas.openxmlformats.org/officeDocument/2006/relationships">
  <sheetPr>
    <tabColor indexed="45"/>
  </sheetPr>
  <dimension ref="A1:Y46"/>
  <sheetViews>
    <sheetView tabSelected="1" workbookViewId="0" topLeftCell="A6">
      <selection activeCell="B38" sqref="B38"/>
    </sheetView>
  </sheetViews>
  <sheetFormatPr defaultColWidth="7.00390625" defaultRowHeight="15"/>
  <cols>
    <col min="1" max="1" width="14.421875" style="71" customWidth="1"/>
    <col min="2" max="2" width="46.57421875" style="66" customWidth="1"/>
    <col min="3" max="3" width="13.00390625" style="72" customWidth="1"/>
    <col min="4" max="4" width="10.421875" style="66" hidden="1" customWidth="1"/>
    <col min="5" max="5" width="9.57421875" style="70" hidden="1" customWidth="1"/>
    <col min="6" max="6" width="8.140625" style="70" hidden="1" customWidth="1"/>
    <col min="7" max="7" width="9.57421875" style="73" hidden="1" customWidth="1"/>
    <col min="8" max="8" width="17.421875" style="73" hidden="1" customWidth="1"/>
    <col min="9" max="9" width="12.421875" style="74" hidden="1" customWidth="1"/>
    <col min="10" max="10" width="7.00390625" style="75" hidden="1" customWidth="1"/>
    <col min="11" max="12" width="7.00390625" style="70" hidden="1" customWidth="1"/>
    <col min="13" max="13" width="13.8515625" style="70" hidden="1" customWidth="1"/>
    <col min="14" max="14" width="7.8515625" style="70" hidden="1" customWidth="1"/>
    <col min="15" max="15" width="9.421875" style="70" hidden="1" customWidth="1"/>
    <col min="16" max="16" width="6.8515625" style="70" hidden="1" customWidth="1"/>
    <col min="17" max="17" width="9.00390625" style="70" hidden="1" customWidth="1"/>
    <col min="18" max="18" width="5.8515625" style="70" hidden="1" customWidth="1"/>
    <col min="19" max="19" width="5.28125" style="70" hidden="1" customWidth="1"/>
    <col min="20" max="20" width="6.421875" style="70" hidden="1" customWidth="1"/>
    <col min="21" max="22" width="7.00390625" style="70" hidden="1" customWidth="1"/>
    <col min="23" max="23" width="10.57421875" style="70" hidden="1" customWidth="1"/>
    <col min="24" max="24" width="10.421875" style="70" hidden="1" customWidth="1"/>
    <col min="25" max="25" width="7.00390625" style="70" hidden="1" customWidth="1"/>
    <col min="26" max="16384" width="7.00390625" style="70" customWidth="1"/>
  </cols>
  <sheetData>
    <row r="1" ht="20.25" customHeight="1">
      <c r="A1" s="2" t="s">
        <v>765</v>
      </c>
    </row>
    <row r="2" spans="1:9" ht="22.5">
      <c r="A2" s="274" t="s">
        <v>766</v>
      </c>
      <c r="B2" s="275"/>
      <c r="C2" s="276"/>
      <c r="G2" s="70"/>
      <c r="H2" s="70"/>
      <c r="I2" s="70"/>
    </row>
    <row r="3" spans="1:13" s="66" customFormat="1" ht="15">
      <c r="A3" s="71"/>
      <c r="C3" s="277" t="s">
        <v>717</v>
      </c>
      <c r="E3" s="66">
        <v>12.11</v>
      </c>
      <c r="G3" s="66">
        <v>12.22</v>
      </c>
      <c r="J3" s="72"/>
      <c r="M3" s="66">
        <v>1.2</v>
      </c>
    </row>
    <row r="4" spans="1:15" s="271" customFormat="1" ht="22.5" customHeight="1">
      <c r="A4" s="262" t="s">
        <v>697</v>
      </c>
      <c r="B4" s="278" t="s">
        <v>698</v>
      </c>
      <c r="C4" s="279" t="s">
        <v>4</v>
      </c>
      <c r="G4" s="280" t="s">
        <v>697</v>
      </c>
      <c r="H4" s="280" t="s">
        <v>767</v>
      </c>
      <c r="I4" s="280" t="s">
        <v>35</v>
      </c>
      <c r="J4" s="300"/>
      <c r="M4" s="280" t="s">
        <v>697</v>
      </c>
      <c r="N4" s="301" t="s">
        <v>767</v>
      </c>
      <c r="O4" s="280" t="s">
        <v>35</v>
      </c>
    </row>
    <row r="5" spans="1:15" s="271" customFormat="1" ht="22.5" customHeight="1">
      <c r="A5" s="281" t="s">
        <v>286</v>
      </c>
      <c r="B5" s="282" t="s">
        <v>768</v>
      </c>
      <c r="C5" s="283">
        <v>101</v>
      </c>
      <c r="G5" s="280"/>
      <c r="H5" s="280"/>
      <c r="I5" s="280"/>
      <c r="J5" s="300"/>
      <c r="M5" s="280"/>
      <c r="N5" s="301"/>
      <c r="O5" s="280"/>
    </row>
    <row r="6" spans="1:15" s="271" customFormat="1" ht="32.25" customHeight="1">
      <c r="A6" s="284" t="s">
        <v>769</v>
      </c>
      <c r="B6" s="285" t="s">
        <v>770</v>
      </c>
      <c r="C6" s="283">
        <v>9</v>
      </c>
      <c r="G6" s="280"/>
      <c r="H6" s="280"/>
      <c r="I6" s="280"/>
      <c r="J6" s="300"/>
      <c r="M6" s="280"/>
      <c r="N6" s="301"/>
      <c r="O6" s="280"/>
    </row>
    <row r="7" spans="1:15" s="271" customFormat="1" ht="32.25" customHeight="1">
      <c r="A7" s="284" t="s">
        <v>771</v>
      </c>
      <c r="B7" s="285" t="s">
        <v>772</v>
      </c>
      <c r="C7" s="283">
        <v>6</v>
      </c>
      <c r="G7" s="280"/>
      <c r="H7" s="280"/>
      <c r="I7" s="280"/>
      <c r="J7" s="300"/>
      <c r="M7" s="280"/>
      <c r="N7" s="301"/>
      <c r="O7" s="280"/>
    </row>
    <row r="8" spans="1:15" s="271" customFormat="1" ht="22.5" customHeight="1">
      <c r="A8" s="284" t="s">
        <v>773</v>
      </c>
      <c r="B8" s="282" t="s">
        <v>774</v>
      </c>
      <c r="C8" s="283">
        <v>3</v>
      </c>
      <c r="G8" s="280"/>
      <c r="H8" s="280"/>
      <c r="I8" s="280"/>
      <c r="J8" s="300"/>
      <c r="M8" s="280"/>
      <c r="N8" s="301"/>
      <c r="O8" s="280"/>
    </row>
    <row r="9" spans="1:15" s="271" customFormat="1" ht="22.5" customHeight="1">
      <c r="A9" s="284" t="s">
        <v>775</v>
      </c>
      <c r="B9" s="282" t="s">
        <v>776</v>
      </c>
      <c r="C9" s="283">
        <v>92</v>
      </c>
      <c r="G9" s="280"/>
      <c r="H9" s="280"/>
      <c r="I9" s="280"/>
      <c r="J9" s="300"/>
      <c r="M9" s="280"/>
      <c r="N9" s="301"/>
      <c r="O9" s="280"/>
    </row>
    <row r="10" spans="1:15" s="271" customFormat="1" ht="22.5" customHeight="1">
      <c r="A10" s="284" t="s">
        <v>777</v>
      </c>
      <c r="B10" s="282" t="s">
        <v>778</v>
      </c>
      <c r="C10" s="283">
        <v>92</v>
      </c>
      <c r="G10" s="280"/>
      <c r="H10" s="280"/>
      <c r="I10" s="280"/>
      <c r="J10" s="300"/>
      <c r="M10" s="280"/>
      <c r="N10" s="301"/>
      <c r="O10" s="280"/>
    </row>
    <row r="11" spans="1:15" s="271" customFormat="1" ht="22.5" customHeight="1">
      <c r="A11" s="281" t="s">
        <v>319</v>
      </c>
      <c r="B11" s="282" t="s">
        <v>779</v>
      </c>
      <c r="C11" s="283">
        <v>1398</v>
      </c>
      <c r="G11" s="280"/>
      <c r="H11" s="280"/>
      <c r="I11" s="280"/>
      <c r="J11" s="300"/>
      <c r="M11" s="280"/>
      <c r="N11" s="301"/>
      <c r="O11" s="280"/>
    </row>
    <row r="12" spans="1:15" s="271" customFormat="1" ht="22.5" customHeight="1">
      <c r="A12" s="284" t="s">
        <v>780</v>
      </c>
      <c r="B12" s="286" t="s">
        <v>781</v>
      </c>
      <c r="C12" s="283">
        <v>1373</v>
      </c>
      <c r="G12" s="280"/>
      <c r="H12" s="280"/>
      <c r="I12" s="280"/>
      <c r="J12" s="300"/>
      <c r="M12" s="280"/>
      <c r="N12" s="301"/>
      <c r="O12" s="280"/>
    </row>
    <row r="13" spans="1:15" s="271" customFormat="1" ht="22.5" customHeight="1">
      <c r="A13" s="284" t="s">
        <v>782</v>
      </c>
      <c r="B13" s="286" t="s">
        <v>783</v>
      </c>
      <c r="C13" s="283">
        <v>1373</v>
      </c>
      <c r="G13" s="280"/>
      <c r="H13" s="280"/>
      <c r="I13" s="280"/>
      <c r="J13" s="300"/>
      <c r="M13" s="280"/>
      <c r="N13" s="301"/>
      <c r="O13" s="280"/>
    </row>
    <row r="14" spans="1:15" s="271" customFormat="1" ht="22.5" customHeight="1">
      <c r="A14" s="284" t="s">
        <v>784</v>
      </c>
      <c r="B14" s="286" t="s">
        <v>785</v>
      </c>
      <c r="C14" s="283">
        <v>25</v>
      </c>
      <c r="G14" s="280"/>
      <c r="H14" s="280"/>
      <c r="I14" s="280"/>
      <c r="J14" s="300"/>
      <c r="M14" s="280"/>
      <c r="N14" s="301"/>
      <c r="O14" s="280"/>
    </row>
    <row r="15" spans="1:15" s="271" customFormat="1" ht="22.5" customHeight="1">
      <c r="A15" s="284" t="s">
        <v>786</v>
      </c>
      <c r="B15" s="287" t="s">
        <v>787</v>
      </c>
      <c r="C15" s="283">
        <v>25</v>
      </c>
      <c r="G15" s="280"/>
      <c r="H15" s="280"/>
      <c r="I15" s="280"/>
      <c r="J15" s="300"/>
      <c r="M15" s="280"/>
      <c r="N15" s="301"/>
      <c r="O15" s="280"/>
    </row>
    <row r="16" spans="1:25" s="71" customFormat="1" ht="22.5" customHeight="1">
      <c r="A16" s="288">
        <v>212</v>
      </c>
      <c r="B16" s="289" t="s">
        <v>788</v>
      </c>
      <c r="C16" s="290">
        <v>117791</v>
      </c>
      <c r="D16" s="71">
        <v>105429</v>
      </c>
      <c r="E16" s="71">
        <v>595734.14</v>
      </c>
      <c r="F16" s="71">
        <f>104401+13602</f>
        <v>118003</v>
      </c>
      <c r="G16" s="236" t="s">
        <v>43</v>
      </c>
      <c r="H16" s="236" t="s">
        <v>44</v>
      </c>
      <c r="I16" s="236">
        <v>596221.15</v>
      </c>
      <c r="J16" s="71">
        <f aca="true" t="shared" si="0" ref="J16:J23">G16-A16</f>
        <v>-11</v>
      </c>
      <c r="K16" s="71">
        <f aca="true" t="shared" si="1" ref="K16:K23">I16-C16</f>
        <v>478430.15</v>
      </c>
      <c r="L16" s="71">
        <v>75943</v>
      </c>
      <c r="M16" s="236" t="s">
        <v>43</v>
      </c>
      <c r="N16" s="236" t="s">
        <v>44</v>
      </c>
      <c r="O16" s="236">
        <v>643048.95</v>
      </c>
      <c r="P16" s="71">
        <f aca="true" t="shared" si="2" ref="P16:P23">M16-A16</f>
        <v>-11</v>
      </c>
      <c r="Q16" s="71">
        <f aca="true" t="shared" si="3" ref="Q16:Q23">O16-C16</f>
        <v>525257.95</v>
      </c>
      <c r="S16" s="71">
        <v>717759</v>
      </c>
      <c r="U16" s="240" t="s">
        <v>43</v>
      </c>
      <c r="V16" s="240" t="s">
        <v>44</v>
      </c>
      <c r="W16" s="240">
        <v>659380.53</v>
      </c>
      <c r="X16" s="71">
        <f aca="true" t="shared" si="4" ref="X16:X25">C16-W16</f>
        <v>-541589.53</v>
      </c>
      <c r="Y16" s="71">
        <f aca="true" t="shared" si="5" ref="Y16:Y25">U16-A16</f>
        <v>-11</v>
      </c>
    </row>
    <row r="17" spans="1:25" s="272" customFormat="1" ht="22.5" customHeight="1">
      <c r="A17" s="291" t="s">
        <v>789</v>
      </c>
      <c r="B17" s="292" t="s">
        <v>790</v>
      </c>
      <c r="C17" s="290">
        <v>111770</v>
      </c>
      <c r="E17" s="272">
        <v>7616.62</v>
      </c>
      <c r="G17" s="93" t="s">
        <v>46</v>
      </c>
      <c r="H17" s="93" t="s">
        <v>47</v>
      </c>
      <c r="I17" s="93">
        <v>7616.62</v>
      </c>
      <c r="J17" s="272">
        <f t="shared" si="0"/>
        <v>-1107</v>
      </c>
      <c r="K17" s="272">
        <f t="shared" si="1"/>
        <v>-104153.38</v>
      </c>
      <c r="M17" s="93" t="s">
        <v>46</v>
      </c>
      <c r="N17" s="93" t="s">
        <v>47</v>
      </c>
      <c r="O17" s="93">
        <v>7749.58</v>
      </c>
      <c r="P17" s="272">
        <f t="shared" si="2"/>
        <v>-1107</v>
      </c>
      <c r="Q17" s="272">
        <f t="shared" si="3"/>
        <v>-104020.42</v>
      </c>
      <c r="U17" s="125" t="s">
        <v>46</v>
      </c>
      <c r="V17" s="125" t="s">
        <v>47</v>
      </c>
      <c r="W17" s="125">
        <v>8475.47</v>
      </c>
      <c r="X17" s="272">
        <f t="shared" si="4"/>
        <v>103294.53</v>
      </c>
      <c r="Y17" s="272">
        <f t="shared" si="5"/>
        <v>-1107</v>
      </c>
    </row>
    <row r="18" spans="1:25" s="273" customFormat="1" ht="22.5" customHeight="1">
      <c r="A18" s="291" t="s">
        <v>791</v>
      </c>
      <c r="B18" s="293" t="s">
        <v>792</v>
      </c>
      <c r="C18" s="290">
        <v>36346</v>
      </c>
      <c r="E18" s="273">
        <v>3922.87</v>
      </c>
      <c r="G18" s="98" t="s">
        <v>49</v>
      </c>
      <c r="H18" s="98" t="s">
        <v>50</v>
      </c>
      <c r="I18" s="98">
        <v>3922.87</v>
      </c>
      <c r="J18" s="273">
        <f t="shared" si="0"/>
        <v>-110700</v>
      </c>
      <c r="K18" s="273">
        <f t="shared" si="1"/>
        <v>-32423.13</v>
      </c>
      <c r="L18" s="273">
        <v>750</v>
      </c>
      <c r="M18" s="98" t="s">
        <v>49</v>
      </c>
      <c r="N18" s="98" t="s">
        <v>50</v>
      </c>
      <c r="O18" s="98">
        <v>4041.81</v>
      </c>
      <c r="P18" s="273">
        <f t="shared" si="2"/>
        <v>-110700</v>
      </c>
      <c r="Q18" s="273">
        <f t="shared" si="3"/>
        <v>-32304.19</v>
      </c>
      <c r="U18" s="127" t="s">
        <v>49</v>
      </c>
      <c r="V18" s="127" t="s">
        <v>50</v>
      </c>
      <c r="W18" s="127">
        <v>4680.94</v>
      </c>
      <c r="X18" s="273">
        <f t="shared" si="4"/>
        <v>31665.06</v>
      </c>
      <c r="Y18" s="273">
        <f t="shared" si="5"/>
        <v>-110700</v>
      </c>
    </row>
    <row r="19" spans="1:25" s="66" customFormat="1" ht="22.5" customHeight="1">
      <c r="A19" s="294" t="s">
        <v>793</v>
      </c>
      <c r="B19" s="293" t="s">
        <v>794</v>
      </c>
      <c r="C19" s="290">
        <v>13800</v>
      </c>
      <c r="D19" s="99"/>
      <c r="E19" s="99">
        <v>135.6</v>
      </c>
      <c r="G19" s="89" t="s">
        <v>52</v>
      </c>
      <c r="H19" s="89" t="s">
        <v>53</v>
      </c>
      <c r="I19" s="116">
        <v>135.6</v>
      </c>
      <c r="J19" s="72">
        <f t="shared" si="0"/>
        <v>-110603</v>
      </c>
      <c r="K19" s="87">
        <f t="shared" si="1"/>
        <v>-13664.4</v>
      </c>
      <c r="L19" s="87"/>
      <c r="M19" s="89" t="s">
        <v>52</v>
      </c>
      <c r="N19" s="89" t="s">
        <v>53</v>
      </c>
      <c r="O19" s="116">
        <v>135.6</v>
      </c>
      <c r="P19" s="72">
        <f t="shared" si="2"/>
        <v>-110603</v>
      </c>
      <c r="Q19" s="87">
        <f t="shared" si="3"/>
        <v>-13664.4</v>
      </c>
      <c r="U19" s="123" t="s">
        <v>52</v>
      </c>
      <c r="V19" s="123" t="s">
        <v>53</v>
      </c>
      <c r="W19" s="124">
        <v>135.6</v>
      </c>
      <c r="X19" s="66">
        <f t="shared" si="4"/>
        <v>13664.4</v>
      </c>
      <c r="Y19" s="66">
        <f t="shared" si="5"/>
        <v>-110603</v>
      </c>
    </row>
    <row r="20" spans="1:25" s="66" customFormat="1" ht="22.5" customHeight="1">
      <c r="A20" s="294" t="s">
        <v>795</v>
      </c>
      <c r="B20" s="293" t="s">
        <v>796</v>
      </c>
      <c r="C20" s="290">
        <v>6016</v>
      </c>
      <c r="D20" s="87">
        <v>105429</v>
      </c>
      <c r="E20" s="88">
        <v>595734.14</v>
      </c>
      <c r="F20" s="66">
        <f>104401+13602</f>
        <v>118003</v>
      </c>
      <c r="G20" s="89" t="s">
        <v>43</v>
      </c>
      <c r="H20" s="89" t="s">
        <v>44</v>
      </c>
      <c r="I20" s="116">
        <v>596221.15</v>
      </c>
      <c r="J20" s="72">
        <f t="shared" si="0"/>
        <v>-2020602</v>
      </c>
      <c r="K20" s="87">
        <f t="shared" si="1"/>
        <v>590205.15</v>
      </c>
      <c r="L20" s="87">
        <v>75943</v>
      </c>
      <c r="M20" s="89" t="s">
        <v>43</v>
      </c>
      <c r="N20" s="89" t="s">
        <v>44</v>
      </c>
      <c r="O20" s="116">
        <v>643048.95</v>
      </c>
      <c r="P20" s="72">
        <f t="shared" si="2"/>
        <v>-2020602</v>
      </c>
      <c r="Q20" s="87">
        <f t="shared" si="3"/>
        <v>637032.95</v>
      </c>
      <c r="S20" s="66">
        <v>717759</v>
      </c>
      <c r="U20" s="123" t="s">
        <v>43</v>
      </c>
      <c r="V20" s="123" t="s">
        <v>44</v>
      </c>
      <c r="W20" s="124">
        <v>659380.53</v>
      </c>
      <c r="X20" s="66">
        <f t="shared" si="4"/>
        <v>-653364.53</v>
      </c>
      <c r="Y20" s="66">
        <f t="shared" si="5"/>
        <v>-2020602</v>
      </c>
    </row>
    <row r="21" spans="1:25" s="66" customFormat="1" ht="22.5" customHeight="1">
      <c r="A21" s="294" t="s">
        <v>797</v>
      </c>
      <c r="B21" s="293" t="s">
        <v>798</v>
      </c>
      <c r="C21" s="290">
        <v>3000</v>
      </c>
      <c r="D21" s="87"/>
      <c r="E21" s="87">
        <v>7616.62</v>
      </c>
      <c r="G21" s="89" t="s">
        <v>46</v>
      </c>
      <c r="H21" s="89" t="s">
        <v>47</v>
      </c>
      <c r="I21" s="116">
        <v>7616.62</v>
      </c>
      <c r="J21" s="72">
        <f t="shared" si="0"/>
        <v>-2100703</v>
      </c>
      <c r="K21" s="87">
        <f t="shared" si="1"/>
        <v>4616.62</v>
      </c>
      <c r="L21" s="87"/>
      <c r="M21" s="89" t="s">
        <v>46</v>
      </c>
      <c r="N21" s="89" t="s">
        <v>47</v>
      </c>
      <c r="O21" s="116">
        <v>7749.58</v>
      </c>
      <c r="P21" s="72">
        <f t="shared" si="2"/>
        <v>-2100703</v>
      </c>
      <c r="Q21" s="87">
        <f t="shared" si="3"/>
        <v>4749.58</v>
      </c>
      <c r="U21" s="123" t="s">
        <v>46</v>
      </c>
      <c r="V21" s="123" t="s">
        <v>47</v>
      </c>
      <c r="W21" s="124">
        <v>8475.47</v>
      </c>
      <c r="X21" s="66">
        <f t="shared" si="4"/>
        <v>-5475.469999999999</v>
      </c>
      <c r="Y21" s="66">
        <f t="shared" si="5"/>
        <v>-2100703</v>
      </c>
    </row>
    <row r="22" spans="1:25" s="66" customFormat="1" ht="22.5" customHeight="1">
      <c r="A22" s="294" t="s">
        <v>799</v>
      </c>
      <c r="B22" s="293" t="s">
        <v>800</v>
      </c>
      <c r="C22" s="290">
        <v>50108</v>
      </c>
      <c r="D22" s="87"/>
      <c r="E22" s="87">
        <v>3922.87</v>
      </c>
      <c r="G22" s="89" t="s">
        <v>49</v>
      </c>
      <c r="H22" s="89" t="s">
        <v>50</v>
      </c>
      <c r="I22" s="116">
        <v>3922.87</v>
      </c>
      <c r="J22" s="72">
        <f t="shared" si="0"/>
        <v>-110705</v>
      </c>
      <c r="K22" s="87">
        <f t="shared" si="1"/>
        <v>-46185.13</v>
      </c>
      <c r="L22" s="87">
        <v>750</v>
      </c>
      <c r="M22" s="89" t="s">
        <v>49</v>
      </c>
      <c r="N22" s="89" t="s">
        <v>50</v>
      </c>
      <c r="O22" s="116">
        <v>4041.81</v>
      </c>
      <c r="P22" s="72">
        <f t="shared" si="2"/>
        <v>-110705</v>
      </c>
      <c r="Q22" s="87">
        <f t="shared" si="3"/>
        <v>-46066.19</v>
      </c>
      <c r="U22" s="123" t="s">
        <v>49</v>
      </c>
      <c r="V22" s="123" t="s">
        <v>50</v>
      </c>
      <c r="W22" s="124">
        <v>4680.94</v>
      </c>
      <c r="X22" s="66">
        <f t="shared" si="4"/>
        <v>45427.06</v>
      </c>
      <c r="Y22" s="66">
        <f t="shared" si="5"/>
        <v>-110705</v>
      </c>
    </row>
    <row r="23" spans="1:25" s="66" customFormat="1" ht="22.5" customHeight="1">
      <c r="A23" s="294" t="s">
        <v>801</v>
      </c>
      <c r="B23" s="293" t="s">
        <v>802</v>
      </c>
      <c r="C23" s="290">
        <v>2500</v>
      </c>
      <c r="D23" s="99"/>
      <c r="E23" s="99">
        <v>135.6</v>
      </c>
      <c r="G23" s="89" t="s">
        <v>52</v>
      </c>
      <c r="H23" s="89" t="s">
        <v>53</v>
      </c>
      <c r="I23" s="116">
        <v>135.6</v>
      </c>
      <c r="J23" s="72">
        <f t="shared" si="0"/>
        <v>-110612</v>
      </c>
      <c r="K23" s="87">
        <f t="shared" si="1"/>
        <v>-2364.4</v>
      </c>
      <c r="L23" s="87"/>
      <c r="M23" s="89" t="s">
        <v>52</v>
      </c>
      <c r="N23" s="89" t="s">
        <v>53</v>
      </c>
      <c r="O23" s="116">
        <v>135.6</v>
      </c>
      <c r="P23" s="72">
        <f t="shared" si="2"/>
        <v>-110612</v>
      </c>
      <c r="Q23" s="87">
        <f t="shared" si="3"/>
        <v>-2364.4</v>
      </c>
      <c r="U23" s="123" t="s">
        <v>52</v>
      </c>
      <c r="V23" s="123" t="s">
        <v>53</v>
      </c>
      <c r="W23" s="124">
        <v>135.6</v>
      </c>
      <c r="X23" s="66">
        <f t="shared" si="4"/>
        <v>2364.4</v>
      </c>
      <c r="Y23" s="66">
        <f t="shared" si="5"/>
        <v>-110612</v>
      </c>
    </row>
    <row r="24" spans="1:25" ht="22.5" customHeight="1">
      <c r="A24" s="291" t="s">
        <v>803</v>
      </c>
      <c r="B24" s="289" t="s">
        <v>804</v>
      </c>
      <c r="C24" s="290">
        <v>3750</v>
      </c>
      <c r="Q24" s="131"/>
      <c r="U24" s="132" t="s">
        <v>65</v>
      </c>
      <c r="V24" s="132" t="s">
        <v>66</v>
      </c>
      <c r="W24" s="133">
        <v>19998</v>
      </c>
      <c r="X24" s="70">
        <f t="shared" si="4"/>
        <v>-16248</v>
      </c>
      <c r="Y24" s="70">
        <f t="shared" si="5"/>
        <v>1993</v>
      </c>
    </row>
    <row r="25" spans="1:25" ht="22.5" customHeight="1">
      <c r="A25" s="291" t="s">
        <v>805</v>
      </c>
      <c r="B25" s="293" t="s">
        <v>806</v>
      </c>
      <c r="C25" s="290">
        <v>3750</v>
      </c>
      <c r="Q25" s="131"/>
      <c r="U25" s="132" t="s">
        <v>68</v>
      </c>
      <c r="V25" s="132" t="s">
        <v>69</v>
      </c>
      <c r="W25" s="133">
        <v>19998</v>
      </c>
      <c r="X25" s="70">
        <f t="shared" si="4"/>
        <v>-16248</v>
      </c>
      <c r="Y25" s="70">
        <f t="shared" si="5"/>
        <v>199299</v>
      </c>
    </row>
    <row r="26" spans="1:17" ht="22.5" customHeight="1">
      <c r="A26" s="291" t="s">
        <v>807</v>
      </c>
      <c r="B26" s="289" t="s">
        <v>808</v>
      </c>
      <c r="C26" s="290">
        <v>250</v>
      </c>
      <c r="Q26" s="131"/>
    </row>
    <row r="27" spans="1:17" ht="22.5" customHeight="1">
      <c r="A27" s="291" t="s">
        <v>809</v>
      </c>
      <c r="B27" s="289" t="s">
        <v>810</v>
      </c>
      <c r="C27" s="290">
        <v>1701</v>
      </c>
      <c r="Q27" s="131"/>
    </row>
    <row r="28" spans="1:17" ht="22.5" customHeight="1">
      <c r="A28" s="291" t="s">
        <v>811</v>
      </c>
      <c r="B28" s="293" t="s">
        <v>812</v>
      </c>
      <c r="C28" s="290">
        <v>1701</v>
      </c>
      <c r="Q28" s="131"/>
    </row>
    <row r="29" spans="1:17" ht="22.5" customHeight="1">
      <c r="A29" s="294" t="s">
        <v>813</v>
      </c>
      <c r="B29" s="293" t="s">
        <v>814</v>
      </c>
      <c r="C29" s="290">
        <v>320</v>
      </c>
      <c r="Q29" s="131"/>
    </row>
    <row r="30" spans="1:17" ht="22.5" customHeight="1">
      <c r="A30" s="294" t="s">
        <v>815</v>
      </c>
      <c r="B30" s="293" t="s">
        <v>816</v>
      </c>
      <c r="C30" s="290">
        <v>285</v>
      </c>
      <c r="Q30" s="131"/>
    </row>
    <row r="31" spans="1:17" ht="22.5" customHeight="1">
      <c r="A31" s="295" t="s">
        <v>817</v>
      </c>
      <c r="B31" s="293" t="s">
        <v>818</v>
      </c>
      <c r="C31" s="290">
        <v>35</v>
      </c>
      <c r="Q31" s="131"/>
    </row>
    <row r="32" spans="1:17" ht="22.5" customHeight="1">
      <c r="A32" s="288" t="s">
        <v>819</v>
      </c>
      <c r="B32" s="296" t="s">
        <v>820</v>
      </c>
      <c r="C32" s="290">
        <v>1138</v>
      </c>
      <c r="Q32" s="131"/>
    </row>
    <row r="33" spans="1:17" ht="22.5" customHeight="1">
      <c r="A33" s="291" t="s">
        <v>821</v>
      </c>
      <c r="B33" s="296" t="s">
        <v>822</v>
      </c>
      <c r="C33" s="290">
        <v>61</v>
      </c>
      <c r="Q33" s="131"/>
    </row>
    <row r="34" spans="1:17" ht="22.5" customHeight="1">
      <c r="A34" s="291" t="s">
        <v>823</v>
      </c>
      <c r="B34" s="293" t="s">
        <v>824</v>
      </c>
      <c r="C34" s="290">
        <v>1077</v>
      </c>
      <c r="Q34" s="131"/>
    </row>
    <row r="35" spans="1:17" ht="22.5" customHeight="1">
      <c r="A35" s="291" t="s">
        <v>825</v>
      </c>
      <c r="B35" s="297" t="s">
        <v>826</v>
      </c>
      <c r="C35" s="290">
        <v>1053</v>
      </c>
      <c r="Q35" s="131"/>
    </row>
    <row r="36" spans="1:17" ht="22.5" customHeight="1">
      <c r="A36" s="291" t="s">
        <v>827</v>
      </c>
      <c r="B36" s="287" t="s">
        <v>828</v>
      </c>
      <c r="C36" s="290">
        <v>12</v>
      </c>
      <c r="Q36" s="131"/>
    </row>
    <row r="37" spans="1:17" ht="22.5" customHeight="1">
      <c r="A37" s="291" t="s">
        <v>829</v>
      </c>
      <c r="B37" s="287" t="s">
        <v>830</v>
      </c>
      <c r="C37" s="290">
        <v>1</v>
      </c>
      <c r="Q37" s="131"/>
    </row>
    <row r="38" spans="1:17" ht="22.5" customHeight="1">
      <c r="A38" s="291" t="s">
        <v>831</v>
      </c>
      <c r="B38" s="287" t="s">
        <v>832</v>
      </c>
      <c r="C38" s="290">
        <v>11</v>
      </c>
      <c r="Q38" s="131"/>
    </row>
    <row r="39" spans="1:17" ht="22.5" customHeight="1">
      <c r="A39" s="288" t="s">
        <v>62</v>
      </c>
      <c r="B39" s="296" t="s">
        <v>833</v>
      </c>
      <c r="C39" s="290">
        <v>1229</v>
      </c>
      <c r="Q39" s="131"/>
    </row>
    <row r="40" spans="1:17" ht="22.5" customHeight="1">
      <c r="A40" s="291" t="s">
        <v>834</v>
      </c>
      <c r="B40" s="293" t="s">
        <v>835</v>
      </c>
      <c r="C40" s="290">
        <v>1229</v>
      </c>
      <c r="Q40" s="131"/>
    </row>
    <row r="41" spans="1:17" ht="22.5" customHeight="1">
      <c r="A41" s="291" t="s">
        <v>836</v>
      </c>
      <c r="B41" s="293" t="s">
        <v>837</v>
      </c>
      <c r="C41" s="290">
        <v>1229</v>
      </c>
      <c r="Q41" s="131"/>
    </row>
    <row r="42" spans="1:17" ht="22.5" customHeight="1">
      <c r="A42" s="288" t="s">
        <v>838</v>
      </c>
      <c r="B42" s="293" t="s">
        <v>839</v>
      </c>
      <c r="C42" s="290">
        <v>858</v>
      </c>
      <c r="Q42" s="131"/>
    </row>
    <row r="43" spans="1:17" ht="22.5" customHeight="1">
      <c r="A43" s="291" t="s">
        <v>840</v>
      </c>
      <c r="B43" s="293" t="s">
        <v>841</v>
      </c>
      <c r="C43" s="290">
        <v>858</v>
      </c>
      <c r="Q43" s="131"/>
    </row>
    <row r="44" spans="1:17" ht="22.5" customHeight="1">
      <c r="A44" s="291" t="s">
        <v>842</v>
      </c>
      <c r="B44" s="293" t="s">
        <v>843</v>
      </c>
      <c r="C44" s="290">
        <v>858</v>
      </c>
      <c r="Q44" s="131"/>
    </row>
    <row r="45" spans="1:17" ht="23.25" customHeight="1">
      <c r="A45" s="298" t="s">
        <v>35</v>
      </c>
      <c r="B45" s="80"/>
      <c r="C45" s="299">
        <f>SUM(C16+C32+C39+C5+C11+C42)</f>
        <v>122515</v>
      </c>
      <c r="Q45" s="131"/>
    </row>
    <row r="46" ht="19.5" customHeight="1">
      <c r="Q46" s="131"/>
    </row>
  </sheetData>
  <sheetProtection/>
  <mergeCells count="2">
    <mergeCell ref="A2:C2"/>
    <mergeCell ref="A45:B45"/>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12.xml><?xml version="1.0" encoding="utf-8"?>
<worksheet xmlns="http://schemas.openxmlformats.org/spreadsheetml/2006/main" xmlns:r="http://schemas.openxmlformats.org/officeDocument/2006/relationships">
  <dimension ref="A1:X28"/>
  <sheetViews>
    <sheetView workbookViewId="0" topLeftCell="A1">
      <selection activeCell="AC7" sqref="AC7"/>
    </sheetView>
  </sheetViews>
  <sheetFormatPr defaultColWidth="7.00390625" defaultRowHeight="15"/>
  <cols>
    <col min="1" max="2" width="37.00390625" style="71" customWidth="1"/>
    <col min="3" max="3" width="10.421875" style="66" hidden="1" customWidth="1"/>
    <col min="4" max="4" width="9.57421875" style="70" hidden="1" customWidth="1"/>
    <col min="5" max="5" width="8.140625" style="70" hidden="1" customWidth="1"/>
    <col min="6" max="6" width="9.57421875" style="73" hidden="1" customWidth="1"/>
    <col min="7" max="7" width="17.421875" style="73" hidden="1" customWidth="1"/>
    <col min="8" max="8" width="12.421875" style="74" hidden="1" customWidth="1"/>
    <col min="9" max="9" width="7.00390625" style="75" hidden="1" customWidth="1"/>
    <col min="10" max="11" width="7.00390625" style="70" hidden="1" customWidth="1"/>
    <col min="12" max="12" width="13.8515625" style="70" hidden="1" customWidth="1"/>
    <col min="13" max="13" width="7.8515625" style="70" hidden="1" customWidth="1"/>
    <col min="14" max="14" width="9.421875" style="70" hidden="1" customWidth="1"/>
    <col min="15" max="15" width="6.8515625" style="70" hidden="1" customWidth="1"/>
    <col min="16" max="16" width="9.00390625" style="70" hidden="1" customWidth="1"/>
    <col min="17" max="17" width="5.8515625" style="70" hidden="1" customWidth="1"/>
    <col min="18" max="18" width="5.28125" style="70" hidden="1" customWidth="1"/>
    <col min="19" max="19" width="6.421875" style="70" hidden="1" customWidth="1"/>
    <col min="20" max="21" width="7.00390625" style="70" hidden="1" customWidth="1"/>
    <col min="22" max="22" width="10.57421875" style="70" hidden="1" customWidth="1"/>
    <col min="23" max="23" width="10.421875" style="70" hidden="1" customWidth="1"/>
    <col min="24" max="24" width="7.00390625" style="70" hidden="1" customWidth="1"/>
    <col min="25" max="16384" width="7.00390625" style="70" customWidth="1"/>
  </cols>
  <sheetData>
    <row r="1" spans="1:2" ht="21.75" customHeight="1">
      <c r="A1" s="2" t="s">
        <v>844</v>
      </c>
      <c r="B1" s="2"/>
    </row>
    <row r="2" spans="1:8" ht="51.75" customHeight="1">
      <c r="A2" s="260" t="s">
        <v>845</v>
      </c>
      <c r="B2" s="261"/>
      <c r="F2" s="70"/>
      <c r="G2" s="70"/>
      <c r="H2" s="70"/>
    </row>
    <row r="3" spans="2:12" ht="15">
      <c r="B3" s="248" t="s">
        <v>729</v>
      </c>
      <c r="D3" s="70">
        <v>12.11</v>
      </c>
      <c r="F3" s="70">
        <v>12.22</v>
      </c>
      <c r="G3" s="70"/>
      <c r="H3" s="70"/>
      <c r="L3" s="70">
        <v>1.2</v>
      </c>
    </row>
    <row r="4" spans="1:14" s="259" customFormat="1" ht="39.75" customHeight="1">
      <c r="A4" s="262" t="s">
        <v>718</v>
      </c>
      <c r="B4" s="262" t="s">
        <v>4</v>
      </c>
      <c r="C4" s="263"/>
      <c r="F4" s="194" t="s">
        <v>721</v>
      </c>
      <c r="G4" s="194" t="s">
        <v>722</v>
      </c>
      <c r="H4" s="194" t="s">
        <v>723</v>
      </c>
      <c r="I4" s="269"/>
      <c r="L4" s="194" t="s">
        <v>721</v>
      </c>
      <c r="M4" s="204" t="s">
        <v>722</v>
      </c>
      <c r="N4" s="194" t="s">
        <v>723</v>
      </c>
    </row>
    <row r="5" spans="1:24" ht="39.75" customHeight="1">
      <c r="A5" s="264"/>
      <c r="B5" s="265"/>
      <c r="C5" s="87">
        <v>105429</v>
      </c>
      <c r="D5" s="266">
        <v>595734.14</v>
      </c>
      <c r="E5" s="70">
        <f>104401+13602</f>
        <v>118003</v>
      </c>
      <c r="F5" s="73" t="s">
        <v>43</v>
      </c>
      <c r="G5" s="73" t="s">
        <v>724</v>
      </c>
      <c r="H5" s="74">
        <v>596221.15</v>
      </c>
      <c r="I5" s="75">
        <f>F5-A5</f>
        <v>201</v>
      </c>
      <c r="J5" s="131" t="e">
        <f>H5-#REF!</f>
        <v>#REF!</v>
      </c>
      <c r="K5" s="131">
        <v>75943</v>
      </c>
      <c r="L5" s="73" t="s">
        <v>43</v>
      </c>
      <c r="M5" s="73" t="s">
        <v>724</v>
      </c>
      <c r="N5" s="74">
        <v>643048.95</v>
      </c>
      <c r="O5" s="75">
        <f>L5-A5</f>
        <v>201</v>
      </c>
      <c r="P5" s="131" t="e">
        <f>N5-#REF!</f>
        <v>#REF!</v>
      </c>
      <c r="R5" s="70">
        <v>717759</v>
      </c>
      <c r="T5" s="132" t="s">
        <v>43</v>
      </c>
      <c r="U5" s="132" t="s">
        <v>724</v>
      </c>
      <c r="V5" s="133">
        <v>659380.53</v>
      </c>
      <c r="W5" s="70" t="e">
        <f>#REF!-V5</f>
        <v>#REF!</v>
      </c>
      <c r="X5" s="70">
        <f>T5-A5</f>
        <v>201</v>
      </c>
    </row>
    <row r="6" spans="1:22" ht="39.75" customHeight="1">
      <c r="A6" s="267"/>
      <c r="B6" s="265"/>
      <c r="C6" s="87"/>
      <c r="D6" s="266"/>
      <c r="J6" s="131"/>
      <c r="K6" s="131"/>
      <c r="L6" s="73"/>
      <c r="M6" s="73"/>
      <c r="N6" s="74"/>
      <c r="O6" s="75"/>
      <c r="P6" s="131"/>
      <c r="T6" s="132"/>
      <c r="U6" s="132"/>
      <c r="V6" s="133"/>
    </row>
    <row r="7" spans="1:22" ht="39.75" customHeight="1">
      <c r="A7" s="267"/>
      <c r="B7" s="265"/>
      <c r="C7" s="87"/>
      <c r="D7" s="266"/>
      <c r="J7" s="131"/>
      <c r="K7" s="131"/>
      <c r="L7" s="73"/>
      <c r="M7" s="73"/>
      <c r="N7" s="74"/>
      <c r="O7" s="75"/>
      <c r="P7" s="131"/>
      <c r="T7" s="132"/>
      <c r="U7" s="132"/>
      <c r="V7" s="133"/>
    </row>
    <row r="8" spans="1:22" ht="39.75" customHeight="1">
      <c r="A8" s="267"/>
      <c r="B8" s="265"/>
      <c r="C8" s="87"/>
      <c r="D8" s="266"/>
      <c r="J8" s="131"/>
      <c r="K8" s="131"/>
      <c r="L8" s="73"/>
      <c r="M8" s="73"/>
      <c r="N8" s="74"/>
      <c r="O8" s="75"/>
      <c r="P8" s="131"/>
      <c r="T8" s="132"/>
      <c r="U8" s="132"/>
      <c r="V8" s="133"/>
    </row>
    <row r="9" spans="1:22" ht="39.75" customHeight="1">
      <c r="A9" s="267"/>
      <c r="B9" s="265"/>
      <c r="C9" s="87"/>
      <c r="D9" s="266"/>
      <c r="J9" s="131"/>
      <c r="K9" s="131"/>
      <c r="L9" s="73"/>
      <c r="M9" s="73"/>
      <c r="N9" s="74"/>
      <c r="O9" s="75"/>
      <c r="P9" s="131"/>
      <c r="T9" s="132"/>
      <c r="U9" s="132"/>
      <c r="V9" s="133"/>
    </row>
    <row r="10" spans="1:22" ht="39.75" customHeight="1">
      <c r="A10" s="267"/>
      <c r="B10" s="265"/>
      <c r="C10" s="87"/>
      <c r="D10" s="266"/>
      <c r="J10" s="131"/>
      <c r="K10" s="131"/>
      <c r="L10" s="73"/>
      <c r="M10" s="73"/>
      <c r="N10" s="74"/>
      <c r="O10" s="75"/>
      <c r="P10" s="131"/>
      <c r="T10" s="132"/>
      <c r="U10" s="132"/>
      <c r="V10" s="133"/>
    </row>
    <row r="11" spans="1:22" ht="39.75" customHeight="1">
      <c r="A11" s="267"/>
      <c r="B11" s="268"/>
      <c r="C11" s="87"/>
      <c r="D11" s="131"/>
      <c r="J11" s="131"/>
      <c r="K11" s="131"/>
      <c r="L11" s="73"/>
      <c r="M11" s="73"/>
      <c r="N11" s="74"/>
      <c r="O11" s="75"/>
      <c r="P11" s="131"/>
      <c r="T11" s="132"/>
      <c r="U11" s="132"/>
      <c r="V11" s="133"/>
    </row>
    <row r="12" spans="1:23" ht="39.75" customHeight="1">
      <c r="A12" s="80" t="s">
        <v>725</v>
      </c>
      <c r="B12" s="265"/>
      <c r="F12" s="202">
        <f>""</f>
      </c>
      <c r="G12" s="202">
        <f>""</f>
      </c>
      <c r="H12" s="202">
        <f>""</f>
      </c>
      <c r="L12" s="202">
        <f>""</f>
      </c>
      <c r="M12" s="205">
        <f>""</f>
      </c>
      <c r="N12" s="202">
        <f>""</f>
      </c>
      <c r="V12" s="270" t="e">
        <f>V13+#REF!+#REF!+#REF!+#REF!+#REF!+#REF!+#REF!+#REF!+#REF!+#REF!+#REF!+#REF!+#REF!+#REF!+#REF!+#REF!+#REF!+#REF!+#REF!+#REF!</f>
        <v>#REF!</v>
      </c>
      <c r="W12" s="270" t="e">
        <f>W13+#REF!+#REF!+#REF!+#REF!+#REF!+#REF!+#REF!+#REF!+#REF!+#REF!+#REF!+#REF!+#REF!+#REF!+#REF!+#REF!+#REF!+#REF!+#REF!+#REF!</f>
        <v>#REF!</v>
      </c>
    </row>
    <row r="13" spans="1:24" ht="19.5" customHeight="1">
      <c r="A13" s="258" t="s">
        <v>846</v>
      </c>
      <c r="P13" s="131"/>
      <c r="T13" s="132" t="s">
        <v>62</v>
      </c>
      <c r="U13" s="132" t="s">
        <v>63</v>
      </c>
      <c r="V13" s="133">
        <v>19998</v>
      </c>
      <c r="W13" s="70" t="e">
        <f>#REF!-V13</f>
        <v>#REF!</v>
      </c>
      <c r="X13" s="70" t="e">
        <f>T13-A13</f>
        <v>#VALUE!</v>
      </c>
    </row>
    <row r="14" spans="16:24" ht="19.5" customHeight="1">
      <c r="P14" s="131"/>
      <c r="T14" s="132" t="s">
        <v>65</v>
      </c>
      <c r="U14" s="132" t="s">
        <v>66</v>
      </c>
      <c r="V14" s="133">
        <v>19998</v>
      </c>
      <c r="W14" s="70" t="e">
        <f>#REF!-V14</f>
        <v>#REF!</v>
      </c>
      <c r="X14" s="70">
        <f>T14-A14</f>
        <v>23203</v>
      </c>
    </row>
    <row r="15" spans="16:24" ht="19.5" customHeight="1">
      <c r="P15" s="131"/>
      <c r="T15" s="132" t="s">
        <v>68</v>
      </c>
      <c r="U15" s="132" t="s">
        <v>69</v>
      </c>
      <c r="V15" s="133">
        <v>19998</v>
      </c>
      <c r="W15" s="70" t="e">
        <f>#REF!-V15</f>
        <v>#REF!</v>
      </c>
      <c r="X15" s="70">
        <f>T15-A15</f>
        <v>2320301</v>
      </c>
    </row>
    <row r="16" ht="19.5" customHeight="1">
      <c r="P16" s="131"/>
    </row>
    <row r="17" s="70" customFormat="1" ht="19.5" customHeight="1">
      <c r="P17" s="131"/>
    </row>
    <row r="18" s="70" customFormat="1" ht="19.5" customHeight="1">
      <c r="P18" s="131"/>
    </row>
    <row r="19" s="70" customFormat="1" ht="19.5" customHeight="1">
      <c r="P19" s="131"/>
    </row>
    <row r="20" s="70" customFormat="1" ht="19.5" customHeight="1">
      <c r="P20" s="131"/>
    </row>
    <row r="21" s="70" customFormat="1" ht="19.5" customHeight="1">
      <c r="P21" s="131"/>
    </row>
    <row r="22" s="70" customFormat="1" ht="19.5" customHeight="1">
      <c r="P22" s="131"/>
    </row>
    <row r="23" s="70" customFormat="1" ht="19.5" customHeight="1">
      <c r="P23" s="131"/>
    </row>
    <row r="24" s="70" customFormat="1" ht="19.5" customHeight="1">
      <c r="P24" s="131"/>
    </row>
    <row r="25" s="70" customFormat="1" ht="19.5" customHeight="1">
      <c r="P25" s="131"/>
    </row>
    <row r="26" s="70" customFormat="1" ht="19.5" customHeight="1">
      <c r="P26" s="131"/>
    </row>
    <row r="27" s="70" customFormat="1" ht="19.5" customHeight="1">
      <c r="P27" s="131"/>
    </row>
    <row r="28" s="70" customFormat="1" ht="19.5" customHeight="1">
      <c r="P28" s="131"/>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E9"/>
  <sheetViews>
    <sheetView workbookViewId="0" topLeftCell="A1">
      <selection activeCell="A1" sqref="A1"/>
    </sheetView>
  </sheetViews>
  <sheetFormatPr defaultColWidth="0" defaultRowHeight="15"/>
  <cols>
    <col min="1" max="1" width="51.57421875" style="168" customWidth="1"/>
    <col min="2" max="2" width="37.57421875" style="168" customWidth="1"/>
    <col min="3" max="3" width="12.28125" style="168" customWidth="1"/>
    <col min="4" max="4" width="7.8515625" style="168" customWidth="1"/>
    <col min="5" max="5" width="8.421875" style="168" hidden="1" customWidth="1"/>
    <col min="6" max="6" width="7.8515625" style="168" hidden="1" customWidth="1"/>
    <col min="7" max="254" width="7.8515625" style="168" customWidth="1"/>
    <col min="255" max="255" width="35.7109375" style="168" customWidth="1"/>
    <col min="256" max="256" width="0" style="168" hidden="1" customWidth="1"/>
  </cols>
  <sheetData>
    <row r="1" spans="1:2" ht="27" customHeight="1">
      <c r="A1" s="169" t="s">
        <v>847</v>
      </c>
      <c r="B1" s="170"/>
    </row>
    <row r="2" spans="1:2" ht="39.75" customHeight="1">
      <c r="A2" s="171" t="s">
        <v>848</v>
      </c>
      <c r="B2" s="172"/>
    </row>
    <row r="3" spans="1:2" s="164" customFormat="1" ht="18.75" customHeight="1">
      <c r="A3" s="173"/>
      <c r="B3" s="248" t="s">
        <v>729</v>
      </c>
    </row>
    <row r="4" spans="1:3" s="165" customFormat="1" ht="53.25" customHeight="1">
      <c r="A4" s="175" t="s">
        <v>730</v>
      </c>
      <c r="B4" s="176" t="s">
        <v>4</v>
      </c>
      <c r="C4" s="175" t="s">
        <v>849</v>
      </c>
    </row>
    <row r="5" spans="1:3" s="166" customFormat="1" ht="53.25" customHeight="1">
      <c r="A5" s="249"/>
      <c r="B5" s="250"/>
      <c r="C5" s="181"/>
    </row>
    <row r="6" spans="1:5" s="164" customFormat="1" ht="53.25" customHeight="1">
      <c r="A6" s="251"/>
      <c r="B6" s="252"/>
      <c r="C6" s="253"/>
      <c r="E6" s="164">
        <v>988753</v>
      </c>
    </row>
    <row r="7" spans="1:3" s="164" customFormat="1" ht="53.25" customHeight="1">
      <c r="A7" s="251"/>
      <c r="B7" s="254"/>
      <c r="C7" s="253"/>
    </row>
    <row r="8" spans="1:3" s="167" customFormat="1" ht="53.25" customHeight="1">
      <c r="A8" s="255" t="s">
        <v>725</v>
      </c>
      <c r="B8" s="256">
        <f>SUM(B5:B7)</f>
        <v>0</v>
      </c>
      <c r="C8" s="257"/>
    </row>
    <row r="9" ht="13.5">
      <c r="A9" s="258" t="s">
        <v>850</v>
      </c>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4.xml><?xml version="1.0" encoding="utf-8"?>
<worksheet xmlns="http://schemas.openxmlformats.org/spreadsheetml/2006/main" xmlns:r="http://schemas.openxmlformats.org/officeDocument/2006/relationships">
  <sheetPr>
    <tabColor indexed="45"/>
  </sheetPr>
  <dimension ref="A1:B9"/>
  <sheetViews>
    <sheetView workbookViewId="0" topLeftCell="A1">
      <selection activeCell="A1" sqref="A1"/>
    </sheetView>
  </sheetViews>
  <sheetFormatPr defaultColWidth="9.00390625" defaultRowHeight="15"/>
  <cols>
    <col min="1" max="1" width="33.28125" style="138" customWidth="1"/>
    <col min="2" max="2" width="33.28125" style="139" customWidth="1"/>
    <col min="3" max="16384" width="9.00390625" style="138" customWidth="1"/>
  </cols>
  <sheetData>
    <row r="1" ht="21" customHeight="1">
      <c r="A1" s="134" t="s">
        <v>851</v>
      </c>
    </row>
    <row r="2" spans="1:2" ht="24.75" customHeight="1">
      <c r="A2" s="140" t="s">
        <v>852</v>
      </c>
      <c r="B2" s="140"/>
    </row>
    <row r="3" s="134" customFormat="1" ht="24" customHeight="1">
      <c r="B3" s="142" t="s">
        <v>38</v>
      </c>
    </row>
    <row r="4" spans="1:2" s="241" customFormat="1" ht="51" customHeight="1">
      <c r="A4" s="243" t="s">
        <v>742</v>
      </c>
      <c r="B4" s="244" t="s">
        <v>4</v>
      </c>
    </row>
    <row r="5" spans="1:2" s="242" customFormat="1" ht="48" customHeight="1">
      <c r="A5" s="245" t="s">
        <v>853</v>
      </c>
      <c r="B5" s="246"/>
    </row>
    <row r="6" spans="1:2" s="242" customFormat="1" ht="48" customHeight="1">
      <c r="A6" s="245" t="s">
        <v>854</v>
      </c>
      <c r="B6" s="246"/>
    </row>
    <row r="7" spans="1:2" s="242" customFormat="1" ht="48" customHeight="1">
      <c r="A7" s="247" t="s">
        <v>855</v>
      </c>
      <c r="B7" s="246"/>
    </row>
    <row r="8" spans="1:2" s="135" customFormat="1" ht="48" customHeight="1">
      <c r="A8" s="109" t="s">
        <v>725</v>
      </c>
      <c r="B8" s="146"/>
    </row>
    <row r="9" ht="14.25">
      <c r="A9" s="184" t="s">
        <v>856</v>
      </c>
    </row>
  </sheetData>
  <sheetProtection/>
  <mergeCells count="1">
    <mergeCell ref="A2:B2"/>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15.xml><?xml version="1.0" encoding="utf-8"?>
<worksheet xmlns="http://schemas.openxmlformats.org/spreadsheetml/2006/main" xmlns:r="http://schemas.openxmlformats.org/officeDocument/2006/relationships">
  <sheetPr>
    <tabColor indexed="45"/>
  </sheetPr>
  <dimension ref="A1:X25"/>
  <sheetViews>
    <sheetView workbookViewId="0" topLeftCell="A1">
      <selection activeCell="AD11" sqref="AD11"/>
    </sheetView>
  </sheetViews>
  <sheetFormatPr defaultColWidth="7.00390625" defaultRowHeight="15"/>
  <cols>
    <col min="1" max="1" width="35.140625" style="188" customWidth="1"/>
    <col min="2" max="2" width="29.57421875" style="209" customWidth="1"/>
    <col min="3" max="3" width="10.421875" style="185" hidden="1" customWidth="1"/>
    <col min="4" max="4" width="9.57421875" style="187" hidden="1" customWidth="1"/>
    <col min="5" max="5" width="8.140625" style="187" hidden="1" customWidth="1"/>
    <col min="6" max="6" width="9.57421875" style="73" hidden="1" customWidth="1"/>
    <col min="7" max="7" width="17.421875" style="73" hidden="1" customWidth="1"/>
    <col min="8" max="8" width="12.421875" style="74" hidden="1" customWidth="1"/>
    <col min="9" max="9" width="7.00390625" style="189" hidden="1" customWidth="1"/>
    <col min="10" max="11" width="7.00390625" style="187" hidden="1" customWidth="1"/>
    <col min="12" max="12" width="13.8515625" style="187" hidden="1" customWidth="1"/>
    <col min="13" max="13" width="7.8515625" style="187" hidden="1" customWidth="1"/>
    <col min="14" max="14" width="9.421875" style="187" hidden="1" customWidth="1"/>
    <col min="15" max="15" width="6.8515625" style="187" hidden="1" customWidth="1"/>
    <col min="16" max="16" width="9.00390625" style="187" hidden="1" customWidth="1"/>
    <col min="17" max="17" width="5.8515625" style="187" hidden="1" customWidth="1"/>
    <col min="18" max="18" width="5.28125" style="187" hidden="1" customWidth="1"/>
    <col min="19" max="19" width="6.421875" style="187" hidden="1" customWidth="1"/>
    <col min="20" max="21" width="7.00390625" style="187" hidden="1" customWidth="1"/>
    <col min="22" max="22" width="10.57421875" style="187" hidden="1" customWidth="1"/>
    <col min="23" max="23" width="10.421875" style="187" hidden="1" customWidth="1"/>
    <col min="24" max="24" width="7.00390625" style="187" hidden="1" customWidth="1"/>
    <col min="25" max="16384" width="7.00390625" style="187" customWidth="1"/>
  </cols>
  <sheetData>
    <row r="1" ht="29.25" customHeight="1">
      <c r="A1" s="2" t="s">
        <v>857</v>
      </c>
    </row>
    <row r="2" spans="1:8" ht="28.5" customHeight="1">
      <c r="A2" s="210" t="s">
        <v>858</v>
      </c>
      <c r="B2" s="212"/>
      <c r="F2" s="187"/>
      <c r="G2" s="187"/>
      <c r="H2" s="187"/>
    </row>
    <row r="3" spans="1:12" s="185" customFormat="1" ht="21.75" customHeight="1">
      <c r="A3" s="188"/>
      <c r="B3" s="234" t="s">
        <v>38</v>
      </c>
      <c r="D3" s="185">
        <v>12.11</v>
      </c>
      <c r="F3" s="185">
        <v>12.22</v>
      </c>
      <c r="I3" s="209"/>
      <c r="L3" s="185">
        <v>1.2</v>
      </c>
    </row>
    <row r="4" spans="1:14" s="185" customFormat="1" ht="39" customHeight="1">
      <c r="A4" s="192" t="s">
        <v>742</v>
      </c>
      <c r="B4" s="214" t="s">
        <v>87</v>
      </c>
      <c r="F4" s="83" t="s">
        <v>39</v>
      </c>
      <c r="G4" s="83" t="s">
        <v>40</v>
      </c>
      <c r="H4" s="83" t="s">
        <v>41</v>
      </c>
      <c r="I4" s="209"/>
      <c r="L4" s="83" t="s">
        <v>39</v>
      </c>
      <c r="M4" s="115" t="s">
        <v>40</v>
      </c>
      <c r="N4" s="83" t="s">
        <v>41</v>
      </c>
    </row>
    <row r="5" spans="1:24" s="188" customFormat="1" ht="39" customHeight="1">
      <c r="A5" s="235" t="s">
        <v>42</v>
      </c>
      <c r="B5" s="196"/>
      <c r="C5" s="188">
        <v>105429</v>
      </c>
      <c r="D5" s="188">
        <v>595734.14</v>
      </c>
      <c r="E5" s="188">
        <f>104401+13602</f>
        <v>118003</v>
      </c>
      <c r="F5" s="236" t="s">
        <v>43</v>
      </c>
      <c r="G5" s="236" t="s">
        <v>44</v>
      </c>
      <c r="H5" s="236">
        <v>596221.15</v>
      </c>
      <c r="I5" s="188" t="e">
        <f>F5-A5</f>
        <v>#VALUE!</v>
      </c>
      <c r="J5" s="188">
        <f>H5-B5</f>
        <v>596221.15</v>
      </c>
      <c r="K5" s="188">
        <v>75943</v>
      </c>
      <c r="L5" s="236" t="s">
        <v>43</v>
      </c>
      <c r="M5" s="236" t="s">
        <v>44</v>
      </c>
      <c r="N5" s="236">
        <v>643048.95</v>
      </c>
      <c r="O5" s="188" t="e">
        <f>L5-A5</f>
        <v>#VALUE!</v>
      </c>
      <c r="P5" s="188">
        <f>N5-B5</f>
        <v>643048.95</v>
      </c>
      <c r="R5" s="188">
        <v>717759</v>
      </c>
      <c r="T5" s="240" t="s">
        <v>43</v>
      </c>
      <c r="U5" s="240" t="s">
        <v>44</v>
      </c>
      <c r="V5" s="240">
        <v>659380.53</v>
      </c>
      <c r="W5" s="188">
        <f>B5-V5</f>
        <v>-659380.53</v>
      </c>
      <c r="X5" s="188" t="e">
        <f>T5-A5</f>
        <v>#VALUE!</v>
      </c>
    </row>
    <row r="6" spans="1:24" s="185" customFormat="1" ht="39" customHeight="1">
      <c r="A6" s="237" t="s">
        <v>855</v>
      </c>
      <c r="B6" s="217"/>
      <c r="C6" s="226"/>
      <c r="D6" s="226">
        <v>135.6</v>
      </c>
      <c r="F6" s="89" t="s">
        <v>52</v>
      </c>
      <c r="G6" s="89" t="s">
        <v>53</v>
      </c>
      <c r="H6" s="116">
        <v>135.6</v>
      </c>
      <c r="I6" s="209" t="e">
        <f>F6-A6</f>
        <v>#VALUE!</v>
      </c>
      <c r="J6" s="197">
        <f>H6-B6</f>
        <v>135.6</v>
      </c>
      <c r="K6" s="197"/>
      <c r="L6" s="89" t="s">
        <v>52</v>
      </c>
      <c r="M6" s="89" t="s">
        <v>53</v>
      </c>
      <c r="N6" s="116">
        <v>135.6</v>
      </c>
      <c r="O6" s="209" t="e">
        <f>L6-A6</f>
        <v>#VALUE!</v>
      </c>
      <c r="P6" s="197">
        <f>N6-B6</f>
        <v>135.6</v>
      </c>
      <c r="T6" s="123" t="s">
        <v>52</v>
      </c>
      <c r="U6" s="123" t="s">
        <v>53</v>
      </c>
      <c r="V6" s="124">
        <v>135.6</v>
      </c>
      <c r="W6" s="185">
        <f>B6-V6</f>
        <v>-135.6</v>
      </c>
      <c r="X6" s="185" t="e">
        <f>T6-A6</f>
        <v>#VALUE!</v>
      </c>
    </row>
    <row r="7" spans="1:24" s="185" customFormat="1" ht="39" customHeight="1">
      <c r="A7" s="235" t="s">
        <v>859</v>
      </c>
      <c r="B7" s="217"/>
      <c r="C7" s="197">
        <v>105429</v>
      </c>
      <c r="D7" s="238">
        <v>595734.14</v>
      </c>
      <c r="E7" s="185">
        <f>104401+13602</f>
        <v>118003</v>
      </c>
      <c r="F7" s="89" t="s">
        <v>43</v>
      </c>
      <c r="G7" s="89" t="s">
        <v>44</v>
      </c>
      <c r="H7" s="116">
        <v>596221.15</v>
      </c>
      <c r="I7" s="209" t="e">
        <f>F7-A7</f>
        <v>#VALUE!</v>
      </c>
      <c r="J7" s="197">
        <f>H7-B7</f>
        <v>596221.15</v>
      </c>
      <c r="K7" s="197">
        <v>75943</v>
      </c>
      <c r="L7" s="89" t="s">
        <v>43</v>
      </c>
      <c r="M7" s="89" t="s">
        <v>44</v>
      </c>
      <c r="N7" s="116">
        <v>643048.95</v>
      </c>
      <c r="O7" s="209" t="e">
        <f>L7-A7</f>
        <v>#VALUE!</v>
      </c>
      <c r="P7" s="197">
        <f>N7-B7</f>
        <v>643048.95</v>
      </c>
      <c r="R7" s="185">
        <v>717759</v>
      </c>
      <c r="T7" s="123" t="s">
        <v>43</v>
      </c>
      <c r="U7" s="123" t="s">
        <v>44</v>
      </c>
      <c r="V7" s="124">
        <v>659380.53</v>
      </c>
      <c r="W7" s="185">
        <f>B7-V7</f>
        <v>-659380.53</v>
      </c>
      <c r="X7" s="185" t="e">
        <f>T7-A7</f>
        <v>#VALUE!</v>
      </c>
    </row>
    <row r="8" spans="1:24" s="185" customFormat="1" ht="39" customHeight="1">
      <c r="A8" s="237" t="s">
        <v>855</v>
      </c>
      <c r="B8" s="217"/>
      <c r="C8" s="226"/>
      <c r="D8" s="226">
        <v>135.6</v>
      </c>
      <c r="F8" s="89" t="s">
        <v>52</v>
      </c>
      <c r="G8" s="89" t="s">
        <v>53</v>
      </c>
      <c r="H8" s="116">
        <v>135.6</v>
      </c>
      <c r="I8" s="209" t="e">
        <f>F8-A8</f>
        <v>#VALUE!</v>
      </c>
      <c r="J8" s="197">
        <f>H8-B8</f>
        <v>135.6</v>
      </c>
      <c r="K8" s="197"/>
      <c r="L8" s="89" t="s">
        <v>52</v>
      </c>
      <c r="M8" s="89" t="s">
        <v>53</v>
      </c>
      <c r="N8" s="116">
        <v>135.6</v>
      </c>
      <c r="O8" s="209" t="e">
        <f>L8-A8</f>
        <v>#VALUE!</v>
      </c>
      <c r="P8" s="197">
        <f>N8-B8</f>
        <v>135.6</v>
      </c>
      <c r="T8" s="123" t="s">
        <v>52</v>
      </c>
      <c r="U8" s="123" t="s">
        <v>53</v>
      </c>
      <c r="V8" s="124">
        <v>135.6</v>
      </c>
      <c r="W8" s="185">
        <f>B8-V8</f>
        <v>-135.6</v>
      </c>
      <c r="X8" s="185" t="e">
        <f>T8-A8</f>
        <v>#VALUE!</v>
      </c>
    </row>
    <row r="9" spans="1:23" s="185" customFormat="1" ht="39" customHeight="1">
      <c r="A9" s="239" t="s">
        <v>35</v>
      </c>
      <c r="B9" s="230"/>
      <c r="F9" s="83">
        <f>""</f>
      </c>
      <c r="G9" s="83">
        <f>""</f>
      </c>
      <c r="H9" s="83">
        <f>""</f>
      </c>
      <c r="I9" s="209"/>
      <c r="L9" s="83">
        <f>""</f>
      </c>
      <c r="M9" s="115">
        <f>""</f>
      </c>
      <c r="N9" s="83">
        <f>""</f>
      </c>
      <c r="V9" s="233" t="e">
        <f>V10+#REF!+#REF!+#REF!+#REF!+#REF!+#REF!+#REF!+#REF!+#REF!+#REF!+#REF!+#REF!+#REF!+#REF!+#REF!+#REF!+#REF!+#REF!+#REF!+#REF!</f>
        <v>#REF!</v>
      </c>
      <c r="W9" s="233" t="e">
        <f>W10+#REF!+#REF!+#REF!+#REF!+#REF!+#REF!+#REF!+#REF!+#REF!+#REF!+#REF!+#REF!+#REF!+#REF!+#REF!+#REF!+#REF!+#REF!+#REF!+#REF!</f>
        <v>#REF!</v>
      </c>
    </row>
    <row r="10" spans="1:24" ht="19.5" customHeight="1">
      <c r="A10" s="184" t="s">
        <v>856</v>
      </c>
      <c r="P10" s="200"/>
      <c r="T10" s="132" t="s">
        <v>62</v>
      </c>
      <c r="U10" s="132" t="s">
        <v>63</v>
      </c>
      <c r="V10" s="133">
        <v>19998</v>
      </c>
      <c r="W10" s="187">
        <f>B10-V10</f>
        <v>-19998</v>
      </c>
      <c r="X10" s="187" t="e">
        <f>T10-A10</f>
        <v>#VALUE!</v>
      </c>
    </row>
    <row r="11" spans="16:24" ht="19.5" customHeight="1">
      <c r="P11" s="200"/>
      <c r="T11" s="132" t="s">
        <v>65</v>
      </c>
      <c r="U11" s="132" t="s">
        <v>66</v>
      </c>
      <c r="V11" s="133">
        <v>19998</v>
      </c>
      <c r="W11" s="187">
        <f>B11-V11</f>
        <v>-19998</v>
      </c>
      <c r="X11" s="187">
        <f>T11-A11</f>
        <v>23203</v>
      </c>
    </row>
    <row r="12" spans="16:24" ht="19.5" customHeight="1">
      <c r="P12" s="200"/>
      <c r="T12" s="132" t="s">
        <v>68</v>
      </c>
      <c r="U12" s="132" t="s">
        <v>69</v>
      </c>
      <c r="V12" s="133">
        <v>19998</v>
      </c>
      <c r="W12" s="187">
        <f>B12-V12</f>
        <v>-19998</v>
      </c>
      <c r="X12" s="187">
        <f>T12-A12</f>
        <v>2320301</v>
      </c>
    </row>
    <row r="13" ht="19.5" customHeight="1">
      <c r="P13" s="200"/>
    </row>
    <row r="14" ht="19.5" customHeight="1">
      <c r="P14" s="200"/>
    </row>
    <row r="15" ht="19.5" customHeight="1">
      <c r="P15" s="200"/>
    </row>
    <row r="16" ht="19.5" customHeight="1">
      <c r="P16" s="200"/>
    </row>
    <row r="17" ht="19.5" customHeight="1">
      <c r="P17" s="200"/>
    </row>
    <row r="18" ht="19.5" customHeight="1">
      <c r="P18" s="200"/>
    </row>
    <row r="19" ht="19.5" customHeight="1">
      <c r="P19" s="200"/>
    </row>
    <row r="20" ht="19.5" customHeight="1">
      <c r="P20" s="200"/>
    </row>
    <row r="21" ht="19.5" customHeight="1">
      <c r="P21" s="200"/>
    </row>
    <row r="22" ht="19.5" customHeight="1">
      <c r="P22" s="200"/>
    </row>
    <row r="23" ht="19.5" customHeight="1">
      <c r="P23" s="200"/>
    </row>
    <row r="24" ht="19.5" customHeight="1">
      <c r="P24" s="200"/>
    </row>
    <row r="25" ht="19.5" customHeight="1">
      <c r="P25" s="200"/>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6.xml><?xml version="1.0" encoding="utf-8"?>
<worksheet xmlns="http://schemas.openxmlformats.org/spreadsheetml/2006/main" xmlns:r="http://schemas.openxmlformats.org/officeDocument/2006/relationships">
  <sheetPr>
    <tabColor indexed="45"/>
  </sheetPr>
  <dimension ref="A1:Y28"/>
  <sheetViews>
    <sheetView workbookViewId="0" topLeftCell="A1">
      <selection activeCell="AE9" sqref="AE9"/>
    </sheetView>
  </sheetViews>
  <sheetFormatPr defaultColWidth="7.00390625" defaultRowHeight="15"/>
  <cols>
    <col min="1" max="1" width="14.57421875" style="188" customWidth="1"/>
    <col min="2" max="2" width="46.57421875" style="185" customWidth="1"/>
    <col min="3" max="3" width="13.00390625" style="209" customWidth="1"/>
    <col min="4" max="4" width="10.421875" style="185" hidden="1" customWidth="1"/>
    <col min="5" max="5" width="9.57421875" style="187" hidden="1" customWidth="1"/>
    <col min="6" max="6" width="8.140625" style="187" hidden="1" customWidth="1"/>
    <col min="7" max="7" width="9.57421875" style="73" hidden="1" customWidth="1"/>
    <col min="8" max="8" width="17.421875" style="73" hidden="1" customWidth="1"/>
    <col min="9" max="9" width="12.421875" style="74" hidden="1" customWidth="1"/>
    <col min="10" max="10" width="7.00390625" style="189" hidden="1" customWidth="1"/>
    <col min="11" max="12" width="7.00390625" style="187" hidden="1" customWidth="1"/>
    <col min="13" max="13" width="13.8515625" style="187" hidden="1" customWidth="1"/>
    <col min="14" max="14" width="7.8515625" style="187" hidden="1" customWidth="1"/>
    <col min="15" max="15" width="9.421875" style="187" hidden="1" customWidth="1"/>
    <col min="16" max="16" width="6.8515625" style="187" hidden="1" customWidth="1"/>
    <col min="17" max="17" width="9.00390625" style="187" hidden="1" customWidth="1"/>
    <col min="18" max="18" width="5.8515625" style="187" hidden="1" customWidth="1"/>
    <col min="19" max="19" width="5.28125" style="187" hidden="1" customWidth="1"/>
    <col min="20" max="20" width="6.421875" style="187" hidden="1" customWidth="1"/>
    <col min="21" max="22" width="7.00390625" style="187" hidden="1" customWidth="1"/>
    <col min="23" max="23" width="10.57421875" style="187" hidden="1" customWidth="1"/>
    <col min="24" max="24" width="10.421875" style="187" hidden="1" customWidth="1"/>
    <col min="25" max="25" width="7.00390625" style="187" hidden="1" customWidth="1"/>
    <col min="26" max="16384" width="7.00390625" style="187" customWidth="1"/>
  </cols>
  <sheetData>
    <row r="1" ht="23.25" customHeight="1">
      <c r="A1" s="2" t="s">
        <v>860</v>
      </c>
    </row>
    <row r="2" spans="1:9" ht="22.5">
      <c r="A2" s="210" t="s">
        <v>861</v>
      </c>
      <c r="B2" s="211"/>
      <c r="C2" s="212"/>
      <c r="G2" s="187"/>
      <c r="H2" s="187"/>
      <c r="I2" s="187"/>
    </row>
    <row r="3" spans="3:13" ht="15">
      <c r="C3" s="174" t="s">
        <v>729</v>
      </c>
      <c r="E3" s="187">
        <v>12.11</v>
      </c>
      <c r="G3" s="187">
        <v>12.22</v>
      </c>
      <c r="H3" s="187"/>
      <c r="I3" s="187"/>
      <c r="M3" s="187">
        <v>1.2</v>
      </c>
    </row>
    <row r="4" spans="1:15" ht="45.75" customHeight="1">
      <c r="A4" s="201" t="s">
        <v>85</v>
      </c>
      <c r="B4" s="213" t="s">
        <v>86</v>
      </c>
      <c r="C4" s="214" t="s">
        <v>87</v>
      </c>
      <c r="G4" s="202" t="s">
        <v>862</v>
      </c>
      <c r="H4" s="202" t="s">
        <v>863</v>
      </c>
      <c r="I4" s="202" t="s">
        <v>864</v>
      </c>
      <c r="M4" s="202" t="s">
        <v>862</v>
      </c>
      <c r="N4" s="205" t="s">
        <v>863</v>
      </c>
      <c r="O4" s="202" t="s">
        <v>864</v>
      </c>
    </row>
    <row r="5" spans="1:25" ht="45.75" customHeight="1">
      <c r="A5" s="215" t="s">
        <v>865</v>
      </c>
      <c r="B5" s="216" t="s">
        <v>866</v>
      </c>
      <c r="C5" s="217"/>
      <c r="D5" s="197">
        <v>105429</v>
      </c>
      <c r="E5" s="198">
        <v>595734.14</v>
      </c>
      <c r="F5" s="187">
        <f>104401+13602</f>
        <v>118003</v>
      </c>
      <c r="G5" s="73" t="s">
        <v>43</v>
      </c>
      <c r="H5" s="73" t="s">
        <v>724</v>
      </c>
      <c r="I5" s="74">
        <v>596221.15</v>
      </c>
      <c r="J5" s="189">
        <f aca="true" t="shared" si="0" ref="J5:J11">G5-A5</f>
        <v>-22</v>
      </c>
      <c r="K5" s="200">
        <f aca="true" t="shared" si="1" ref="K5:K11">I5-C5</f>
        <v>596221.15</v>
      </c>
      <c r="L5" s="200">
        <v>75943</v>
      </c>
      <c r="M5" s="73" t="s">
        <v>43</v>
      </c>
      <c r="N5" s="73" t="s">
        <v>724</v>
      </c>
      <c r="O5" s="74">
        <v>643048.95</v>
      </c>
      <c r="P5" s="189">
        <f aca="true" t="shared" si="2" ref="P5:P11">M5-A5</f>
        <v>-22</v>
      </c>
      <c r="Q5" s="200">
        <f aca="true" t="shared" si="3" ref="Q5:Q11">O5-C5</f>
        <v>643048.95</v>
      </c>
      <c r="S5" s="187">
        <v>717759</v>
      </c>
      <c r="U5" s="132" t="s">
        <v>43</v>
      </c>
      <c r="V5" s="132" t="s">
        <v>724</v>
      </c>
      <c r="W5" s="133">
        <v>659380.53</v>
      </c>
      <c r="X5" s="187">
        <f aca="true" t="shared" si="4" ref="X5:X11">C5-W5</f>
        <v>-659380.53</v>
      </c>
      <c r="Y5" s="187">
        <f aca="true" t="shared" si="5" ref="Y5:Y11">U5-A5</f>
        <v>-22</v>
      </c>
    </row>
    <row r="6" spans="1:25" s="207" customFormat="1" ht="45.75" customHeight="1">
      <c r="A6" s="218" t="s">
        <v>867</v>
      </c>
      <c r="B6" s="219" t="s">
        <v>868</v>
      </c>
      <c r="C6" s="199"/>
      <c r="D6" s="220"/>
      <c r="E6" s="207">
        <v>7616.62</v>
      </c>
      <c r="G6" s="221" t="s">
        <v>46</v>
      </c>
      <c r="H6" s="221" t="s">
        <v>869</v>
      </c>
      <c r="I6" s="221">
        <v>7616.62</v>
      </c>
      <c r="J6" s="207">
        <f t="shared" si="0"/>
        <v>-2200</v>
      </c>
      <c r="K6" s="207">
        <f t="shared" si="1"/>
        <v>7616.62</v>
      </c>
      <c r="M6" s="221" t="s">
        <v>46</v>
      </c>
      <c r="N6" s="221" t="s">
        <v>869</v>
      </c>
      <c r="O6" s="221">
        <v>7749.58</v>
      </c>
      <c r="P6" s="207">
        <f t="shared" si="2"/>
        <v>-2200</v>
      </c>
      <c r="Q6" s="207">
        <f t="shared" si="3"/>
        <v>7749.58</v>
      </c>
      <c r="U6" s="231" t="s">
        <v>46</v>
      </c>
      <c r="V6" s="231" t="s">
        <v>869</v>
      </c>
      <c r="W6" s="231">
        <v>8475.47</v>
      </c>
      <c r="X6" s="207">
        <f t="shared" si="4"/>
        <v>-8475.47</v>
      </c>
      <c r="Y6" s="207">
        <f t="shared" si="5"/>
        <v>-2200</v>
      </c>
    </row>
    <row r="7" spans="1:25" s="208" customFormat="1" ht="45.75" customHeight="1">
      <c r="A7" s="222" t="s">
        <v>870</v>
      </c>
      <c r="B7" s="222" t="s">
        <v>871</v>
      </c>
      <c r="C7" s="222"/>
      <c r="D7" s="223"/>
      <c r="E7" s="208">
        <v>3922.87</v>
      </c>
      <c r="G7" s="224" t="s">
        <v>49</v>
      </c>
      <c r="H7" s="224" t="s">
        <v>872</v>
      </c>
      <c r="I7" s="224">
        <v>3922.87</v>
      </c>
      <c r="J7" s="208">
        <f t="shared" si="0"/>
        <v>-220000</v>
      </c>
      <c r="K7" s="208">
        <f t="shared" si="1"/>
        <v>3922.87</v>
      </c>
      <c r="L7" s="208">
        <v>750</v>
      </c>
      <c r="M7" s="224" t="s">
        <v>49</v>
      </c>
      <c r="N7" s="224" t="s">
        <v>872</v>
      </c>
      <c r="O7" s="224">
        <v>4041.81</v>
      </c>
      <c r="P7" s="208">
        <f t="shared" si="2"/>
        <v>-220000</v>
      </c>
      <c r="Q7" s="208">
        <f t="shared" si="3"/>
        <v>4041.81</v>
      </c>
      <c r="U7" s="232" t="s">
        <v>49</v>
      </c>
      <c r="V7" s="232" t="s">
        <v>872</v>
      </c>
      <c r="W7" s="232">
        <v>4680.94</v>
      </c>
      <c r="X7" s="208">
        <f t="shared" si="4"/>
        <v>-4680.94</v>
      </c>
      <c r="Y7" s="208">
        <f t="shared" si="5"/>
        <v>-220000</v>
      </c>
    </row>
    <row r="8" spans="1:25" ht="45.75" customHeight="1">
      <c r="A8" s="199" t="s">
        <v>855</v>
      </c>
      <c r="B8" s="225"/>
      <c r="C8" s="217"/>
      <c r="D8" s="226"/>
      <c r="E8" s="227">
        <v>135.6</v>
      </c>
      <c r="G8" s="73" t="s">
        <v>52</v>
      </c>
      <c r="H8" s="73" t="s">
        <v>873</v>
      </c>
      <c r="I8" s="74">
        <v>135.6</v>
      </c>
      <c r="J8" s="189" t="e">
        <f t="shared" si="0"/>
        <v>#VALUE!</v>
      </c>
      <c r="K8" s="200">
        <f t="shared" si="1"/>
        <v>135.6</v>
      </c>
      <c r="L8" s="200"/>
      <c r="M8" s="73" t="s">
        <v>52</v>
      </c>
      <c r="N8" s="73" t="s">
        <v>873</v>
      </c>
      <c r="O8" s="74">
        <v>135.6</v>
      </c>
      <c r="P8" s="189" t="e">
        <f t="shared" si="2"/>
        <v>#VALUE!</v>
      </c>
      <c r="Q8" s="200">
        <f t="shared" si="3"/>
        <v>135.6</v>
      </c>
      <c r="U8" s="132" t="s">
        <v>52</v>
      </c>
      <c r="V8" s="132" t="s">
        <v>873</v>
      </c>
      <c r="W8" s="133">
        <v>135.6</v>
      </c>
      <c r="X8" s="187">
        <f t="shared" si="4"/>
        <v>-135.6</v>
      </c>
      <c r="Y8" s="187" t="e">
        <f t="shared" si="5"/>
        <v>#VALUE!</v>
      </c>
    </row>
    <row r="9" spans="1:25" ht="45.75" customHeight="1">
      <c r="A9" s="218" t="s">
        <v>874</v>
      </c>
      <c r="B9" s="218" t="s">
        <v>875</v>
      </c>
      <c r="C9" s="217"/>
      <c r="D9" s="197"/>
      <c r="E9" s="200">
        <v>7616.62</v>
      </c>
      <c r="G9" s="73" t="s">
        <v>46</v>
      </c>
      <c r="H9" s="73" t="s">
        <v>869</v>
      </c>
      <c r="I9" s="74">
        <v>7616.62</v>
      </c>
      <c r="J9" s="189">
        <f t="shared" si="0"/>
        <v>-2201</v>
      </c>
      <c r="K9" s="200">
        <f t="shared" si="1"/>
        <v>7616.62</v>
      </c>
      <c r="L9" s="200"/>
      <c r="M9" s="73" t="s">
        <v>46</v>
      </c>
      <c r="N9" s="73" t="s">
        <v>869</v>
      </c>
      <c r="O9" s="74">
        <v>7749.58</v>
      </c>
      <c r="P9" s="189">
        <f t="shared" si="2"/>
        <v>-2201</v>
      </c>
      <c r="Q9" s="200">
        <f t="shared" si="3"/>
        <v>7749.58</v>
      </c>
      <c r="U9" s="132" t="s">
        <v>46</v>
      </c>
      <c r="V9" s="132" t="s">
        <v>869</v>
      </c>
      <c r="W9" s="133">
        <v>8475.47</v>
      </c>
      <c r="X9" s="187">
        <f t="shared" si="4"/>
        <v>-8475.47</v>
      </c>
      <c r="Y9" s="187">
        <f t="shared" si="5"/>
        <v>-2201</v>
      </c>
    </row>
    <row r="10" spans="1:25" ht="45.75" customHeight="1">
      <c r="A10" s="222" t="s">
        <v>876</v>
      </c>
      <c r="B10" s="222" t="s">
        <v>877</v>
      </c>
      <c r="C10" s="217"/>
      <c r="D10" s="197"/>
      <c r="E10" s="200">
        <v>3922.87</v>
      </c>
      <c r="G10" s="73" t="s">
        <v>49</v>
      </c>
      <c r="H10" s="73" t="s">
        <v>872</v>
      </c>
      <c r="I10" s="74">
        <v>3922.87</v>
      </c>
      <c r="J10" s="189">
        <f t="shared" si="0"/>
        <v>-220100</v>
      </c>
      <c r="K10" s="200">
        <f t="shared" si="1"/>
        <v>3922.87</v>
      </c>
      <c r="L10" s="200">
        <v>750</v>
      </c>
      <c r="M10" s="73" t="s">
        <v>49</v>
      </c>
      <c r="N10" s="73" t="s">
        <v>872</v>
      </c>
      <c r="O10" s="74">
        <v>4041.81</v>
      </c>
      <c r="P10" s="189">
        <f t="shared" si="2"/>
        <v>-220100</v>
      </c>
      <c r="Q10" s="200">
        <f t="shared" si="3"/>
        <v>4041.81</v>
      </c>
      <c r="U10" s="132" t="s">
        <v>49</v>
      </c>
      <c r="V10" s="132" t="s">
        <v>872</v>
      </c>
      <c r="W10" s="133">
        <v>4680.94</v>
      </c>
      <c r="X10" s="187">
        <f t="shared" si="4"/>
        <v>-4680.94</v>
      </c>
      <c r="Y10" s="187">
        <f t="shared" si="5"/>
        <v>-220100</v>
      </c>
    </row>
    <row r="11" spans="1:25" ht="45.75" customHeight="1">
      <c r="A11" s="199" t="s">
        <v>855</v>
      </c>
      <c r="B11" s="225"/>
      <c r="C11" s="217"/>
      <c r="D11" s="226"/>
      <c r="E11" s="227">
        <v>135.6</v>
      </c>
      <c r="G11" s="73" t="s">
        <v>52</v>
      </c>
      <c r="H11" s="73" t="s">
        <v>873</v>
      </c>
      <c r="I11" s="74">
        <v>135.6</v>
      </c>
      <c r="J11" s="189" t="e">
        <f t="shared" si="0"/>
        <v>#VALUE!</v>
      </c>
      <c r="K11" s="200">
        <f t="shared" si="1"/>
        <v>135.6</v>
      </c>
      <c r="L11" s="200"/>
      <c r="M11" s="73" t="s">
        <v>52</v>
      </c>
      <c r="N11" s="73" t="s">
        <v>873</v>
      </c>
      <c r="O11" s="74">
        <v>135.6</v>
      </c>
      <c r="P11" s="189" t="e">
        <f t="shared" si="2"/>
        <v>#VALUE!</v>
      </c>
      <c r="Q11" s="200">
        <f t="shared" si="3"/>
        <v>135.6</v>
      </c>
      <c r="U11" s="132" t="s">
        <v>52</v>
      </c>
      <c r="V11" s="132" t="s">
        <v>873</v>
      </c>
      <c r="W11" s="133">
        <v>135.6</v>
      </c>
      <c r="X11" s="187">
        <f t="shared" si="4"/>
        <v>-135.6</v>
      </c>
      <c r="Y11" s="187" t="e">
        <f t="shared" si="5"/>
        <v>#VALUE!</v>
      </c>
    </row>
    <row r="12" spans="1:24" ht="45.75" customHeight="1">
      <c r="A12" s="228" t="s">
        <v>725</v>
      </c>
      <c r="B12" s="229"/>
      <c r="C12" s="230"/>
      <c r="G12" s="202">
        <f>""</f>
      </c>
      <c r="H12" s="202">
        <f>""</f>
      </c>
      <c r="I12" s="202">
        <f>""</f>
      </c>
      <c r="M12" s="202">
        <f>""</f>
      </c>
      <c r="N12" s="205">
        <f>""</f>
      </c>
      <c r="O12" s="202">
        <f>""</f>
      </c>
      <c r="W12" s="233" t="e">
        <f>W13+#REF!+#REF!+#REF!+#REF!+#REF!+#REF!+#REF!+#REF!+#REF!+#REF!+#REF!+#REF!+#REF!+#REF!+#REF!+#REF!+#REF!+#REF!+#REF!+#REF!</f>
        <v>#REF!</v>
      </c>
      <c r="X12" s="233" t="e">
        <f>X13+#REF!+#REF!+#REF!+#REF!+#REF!+#REF!+#REF!+#REF!+#REF!+#REF!+#REF!+#REF!+#REF!+#REF!+#REF!+#REF!+#REF!+#REF!+#REF!+#REF!</f>
        <v>#REF!</v>
      </c>
    </row>
    <row r="13" spans="1:25" ht="19.5" customHeight="1">
      <c r="A13" s="184" t="s">
        <v>856</v>
      </c>
      <c r="Q13" s="200"/>
      <c r="U13" s="132" t="s">
        <v>62</v>
      </c>
      <c r="V13" s="132" t="s">
        <v>63</v>
      </c>
      <c r="W13" s="133">
        <v>19998</v>
      </c>
      <c r="X13" s="187">
        <f>C13-W13</f>
        <v>-19998</v>
      </c>
      <c r="Y13" s="187" t="e">
        <f>U13-A13</f>
        <v>#VALUE!</v>
      </c>
    </row>
    <row r="14" spans="17:25" ht="19.5" customHeight="1">
      <c r="Q14" s="200"/>
      <c r="U14" s="132" t="s">
        <v>65</v>
      </c>
      <c r="V14" s="132" t="s">
        <v>66</v>
      </c>
      <c r="W14" s="133">
        <v>19998</v>
      </c>
      <c r="X14" s="187">
        <f>C14-W14</f>
        <v>-19998</v>
      </c>
      <c r="Y14" s="187">
        <f>U14-A14</f>
        <v>23203</v>
      </c>
    </row>
    <row r="15" spans="17:25" ht="19.5" customHeight="1">
      <c r="Q15" s="200"/>
      <c r="U15" s="132" t="s">
        <v>68</v>
      </c>
      <c r="V15" s="132" t="s">
        <v>69</v>
      </c>
      <c r="W15" s="133">
        <v>19998</v>
      </c>
      <c r="X15" s="187">
        <f>C15-W15</f>
        <v>-19998</v>
      </c>
      <c r="Y15" s="187">
        <f>U15-A15</f>
        <v>2320301</v>
      </c>
    </row>
    <row r="16" ht="19.5" customHeight="1">
      <c r="Q16" s="200"/>
    </row>
    <row r="17" ht="19.5" customHeight="1">
      <c r="Q17" s="200"/>
    </row>
    <row r="18" ht="19.5" customHeight="1">
      <c r="Q18" s="200"/>
    </row>
    <row r="19" ht="19.5" customHeight="1">
      <c r="Q19" s="200"/>
    </row>
    <row r="20" ht="19.5" customHeight="1">
      <c r="Q20" s="200"/>
    </row>
    <row r="21" ht="19.5" customHeight="1">
      <c r="Q21" s="200"/>
    </row>
    <row r="22" ht="19.5" customHeight="1">
      <c r="Q22" s="200"/>
    </row>
    <row r="23" ht="19.5" customHeight="1">
      <c r="Q23" s="200"/>
    </row>
    <row r="24" ht="19.5" customHeight="1">
      <c r="Q24" s="200"/>
    </row>
    <row r="25" ht="19.5" customHeight="1">
      <c r="Q25" s="200"/>
    </row>
    <row r="26" ht="19.5" customHeight="1">
      <c r="Q26" s="200"/>
    </row>
    <row r="27" ht="19.5" customHeight="1">
      <c r="Q27" s="200"/>
    </row>
    <row r="28" ht="19.5" customHeight="1">
      <c r="Q28" s="200"/>
    </row>
  </sheetData>
  <sheetProtection/>
  <mergeCells count="2">
    <mergeCell ref="A2:C2"/>
    <mergeCell ref="A12:B12"/>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17.xml><?xml version="1.0" encoding="utf-8"?>
<worksheet xmlns="http://schemas.openxmlformats.org/spreadsheetml/2006/main" xmlns:r="http://schemas.openxmlformats.org/officeDocument/2006/relationships">
  <dimension ref="A1:X28"/>
  <sheetViews>
    <sheetView workbookViewId="0" topLeftCell="A1">
      <selection activeCell="AB13" sqref="AB13"/>
    </sheetView>
  </sheetViews>
  <sheetFormatPr defaultColWidth="7.00390625" defaultRowHeight="15"/>
  <cols>
    <col min="1" max="2" width="37.00390625" style="188" customWidth="1"/>
    <col min="3" max="3" width="10.421875" style="185" hidden="1" customWidth="1"/>
    <col min="4" max="4" width="9.57421875" style="187" hidden="1" customWidth="1"/>
    <col min="5" max="5" width="8.140625" style="187" hidden="1" customWidth="1"/>
    <col min="6" max="6" width="9.57421875" style="73" hidden="1" customWidth="1"/>
    <col min="7" max="7" width="17.421875" style="73" hidden="1" customWidth="1"/>
    <col min="8" max="8" width="12.421875" style="74" hidden="1" customWidth="1"/>
    <col min="9" max="9" width="7.00390625" style="189" hidden="1" customWidth="1"/>
    <col min="10" max="11" width="7.00390625" style="187" hidden="1" customWidth="1"/>
    <col min="12" max="12" width="13.8515625" style="187" hidden="1" customWidth="1"/>
    <col min="13" max="13" width="7.8515625" style="187" hidden="1" customWidth="1"/>
    <col min="14" max="14" width="9.421875" style="187" hidden="1" customWidth="1"/>
    <col min="15" max="15" width="6.8515625" style="187" hidden="1" customWidth="1"/>
    <col min="16" max="16" width="9.00390625" style="187" hidden="1" customWidth="1"/>
    <col min="17" max="17" width="5.8515625" style="187" hidden="1" customWidth="1"/>
    <col min="18" max="18" width="5.28125" style="187" hidden="1" customWidth="1"/>
    <col min="19" max="19" width="6.421875" style="187" hidden="1" customWidth="1"/>
    <col min="20" max="21" width="7.00390625" style="187" hidden="1" customWidth="1"/>
    <col min="22" max="22" width="10.57421875" style="187" hidden="1" customWidth="1"/>
    <col min="23" max="23" width="10.421875" style="187" hidden="1" customWidth="1"/>
    <col min="24" max="24" width="7.00390625" style="187" hidden="1" customWidth="1"/>
    <col min="25" max="16384" width="7.00390625" style="187" customWidth="1"/>
  </cols>
  <sheetData>
    <row r="1" spans="1:2" ht="21.75" customHeight="1">
      <c r="A1" s="2" t="s">
        <v>878</v>
      </c>
      <c r="B1" s="2"/>
    </row>
    <row r="2" spans="1:8" ht="51.75" customHeight="1">
      <c r="A2" s="190" t="s">
        <v>879</v>
      </c>
      <c r="B2" s="191"/>
      <c r="F2" s="187"/>
      <c r="G2" s="187"/>
      <c r="H2" s="187"/>
    </row>
    <row r="3" spans="2:12" ht="15">
      <c r="B3" s="174" t="s">
        <v>729</v>
      </c>
      <c r="D3" s="187">
        <v>12.11</v>
      </c>
      <c r="F3" s="187">
        <v>12.22</v>
      </c>
      <c r="G3" s="187"/>
      <c r="H3" s="187"/>
      <c r="L3" s="187">
        <v>1.2</v>
      </c>
    </row>
    <row r="4" spans="1:14" s="186" customFormat="1" ht="39.75" customHeight="1">
      <c r="A4" s="192" t="s">
        <v>718</v>
      </c>
      <c r="B4" s="192" t="s">
        <v>4</v>
      </c>
      <c r="C4" s="193"/>
      <c r="F4" s="194" t="s">
        <v>721</v>
      </c>
      <c r="G4" s="194" t="s">
        <v>722</v>
      </c>
      <c r="H4" s="194" t="s">
        <v>723</v>
      </c>
      <c r="I4" s="203"/>
      <c r="L4" s="194" t="s">
        <v>721</v>
      </c>
      <c r="M4" s="204" t="s">
        <v>722</v>
      </c>
      <c r="N4" s="194" t="s">
        <v>723</v>
      </c>
    </row>
    <row r="5" spans="1:24" ht="39.75" customHeight="1">
      <c r="A5" s="195" t="s">
        <v>880</v>
      </c>
      <c r="B5" s="196"/>
      <c r="C5" s="197">
        <v>105429</v>
      </c>
      <c r="D5" s="198">
        <v>595734.14</v>
      </c>
      <c r="E5" s="187">
        <f>104401+13602</f>
        <v>118003</v>
      </c>
      <c r="F5" s="73" t="s">
        <v>43</v>
      </c>
      <c r="G5" s="73" t="s">
        <v>724</v>
      </c>
      <c r="H5" s="74">
        <v>596221.15</v>
      </c>
      <c r="I5" s="189" t="e">
        <f>F5-A5</f>
        <v>#VALUE!</v>
      </c>
      <c r="J5" s="200" t="e">
        <f>H5-#REF!</f>
        <v>#REF!</v>
      </c>
      <c r="K5" s="200">
        <v>75943</v>
      </c>
      <c r="L5" s="73" t="s">
        <v>43</v>
      </c>
      <c r="M5" s="73" t="s">
        <v>724</v>
      </c>
      <c r="N5" s="74">
        <v>643048.95</v>
      </c>
      <c r="O5" s="189" t="e">
        <f>L5-A5</f>
        <v>#VALUE!</v>
      </c>
      <c r="P5" s="200" t="e">
        <f>N5-#REF!</f>
        <v>#REF!</v>
      </c>
      <c r="R5" s="187">
        <v>717759</v>
      </c>
      <c r="T5" s="132" t="s">
        <v>43</v>
      </c>
      <c r="U5" s="132" t="s">
        <v>724</v>
      </c>
      <c r="V5" s="133">
        <v>659380.53</v>
      </c>
      <c r="W5" s="187" t="e">
        <f>#REF!-V5</f>
        <v>#REF!</v>
      </c>
      <c r="X5" s="187" t="e">
        <f>T5-A5</f>
        <v>#VALUE!</v>
      </c>
    </row>
    <row r="6" spans="1:22" ht="39.75" customHeight="1">
      <c r="A6" s="195" t="s">
        <v>881</v>
      </c>
      <c r="B6" s="196"/>
      <c r="C6" s="197"/>
      <c r="D6" s="198"/>
      <c r="J6" s="200"/>
      <c r="K6" s="200"/>
      <c r="L6" s="73"/>
      <c r="M6" s="73"/>
      <c r="N6" s="74"/>
      <c r="O6" s="189"/>
      <c r="P6" s="200"/>
      <c r="T6" s="132"/>
      <c r="U6" s="132"/>
      <c r="V6" s="133"/>
    </row>
    <row r="7" spans="1:22" ht="39.75" customHeight="1">
      <c r="A7" s="195" t="s">
        <v>882</v>
      </c>
      <c r="B7" s="196"/>
      <c r="C7" s="197"/>
      <c r="D7" s="198"/>
      <c r="J7" s="200"/>
      <c r="K7" s="200"/>
      <c r="L7" s="73"/>
      <c r="M7" s="73"/>
      <c r="N7" s="74"/>
      <c r="O7" s="189"/>
      <c r="P7" s="200"/>
      <c r="T7" s="132"/>
      <c r="U7" s="132"/>
      <c r="V7" s="133"/>
    </row>
    <row r="8" spans="1:22" ht="39.75" customHeight="1">
      <c r="A8" s="195" t="s">
        <v>883</v>
      </c>
      <c r="B8" s="196"/>
      <c r="C8" s="197"/>
      <c r="D8" s="198"/>
      <c r="J8" s="200"/>
      <c r="K8" s="200"/>
      <c r="L8" s="73"/>
      <c r="M8" s="73"/>
      <c r="N8" s="74"/>
      <c r="O8" s="189"/>
      <c r="P8" s="200"/>
      <c r="T8" s="132"/>
      <c r="U8" s="132"/>
      <c r="V8" s="133"/>
    </row>
    <row r="9" spans="1:22" ht="39.75" customHeight="1">
      <c r="A9" s="195" t="s">
        <v>884</v>
      </c>
      <c r="B9" s="196"/>
      <c r="C9" s="197"/>
      <c r="D9" s="198"/>
      <c r="J9" s="200"/>
      <c r="K9" s="200"/>
      <c r="L9" s="73"/>
      <c r="M9" s="73"/>
      <c r="N9" s="74"/>
      <c r="O9" s="189"/>
      <c r="P9" s="200"/>
      <c r="T9" s="132"/>
      <c r="U9" s="132"/>
      <c r="V9" s="133"/>
    </row>
    <row r="10" spans="1:22" ht="39.75" customHeight="1">
      <c r="A10" s="195" t="s">
        <v>855</v>
      </c>
      <c r="B10" s="196"/>
      <c r="C10" s="197"/>
      <c r="D10" s="198"/>
      <c r="J10" s="200"/>
      <c r="K10" s="200"/>
      <c r="L10" s="73"/>
      <c r="M10" s="73"/>
      <c r="N10" s="74"/>
      <c r="O10" s="189"/>
      <c r="P10" s="200"/>
      <c r="T10" s="132"/>
      <c r="U10" s="132"/>
      <c r="V10" s="133"/>
    </row>
    <row r="11" spans="1:22" ht="39.75" customHeight="1">
      <c r="A11" s="195" t="s">
        <v>885</v>
      </c>
      <c r="B11" s="199"/>
      <c r="C11" s="197"/>
      <c r="D11" s="200"/>
      <c r="J11" s="200"/>
      <c r="K11" s="200"/>
      <c r="L11" s="73"/>
      <c r="M11" s="73"/>
      <c r="N11" s="74"/>
      <c r="O11" s="189"/>
      <c r="P11" s="200"/>
      <c r="T11" s="132"/>
      <c r="U11" s="132"/>
      <c r="V11" s="133"/>
    </row>
    <row r="12" spans="1:23" ht="39.75" customHeight="1">
      <c r="A12" s="201" t="s">
        <v>725</v>
      </c>
      <c r="B12" s="196"/>
      <c r="F12" s="202">
        <f>""</f>
      </c>
      <c r="G12" s="202">
        <f>""</f>
      </c>
      <c r="H12" s="202">
        <f>""</f>
      </c>
      <c r="L12" s="202">
        <f>""</f>
      </c>
      <c r="M12" s="205">
        <f>""</f>
      </c>
      <c r="N12" s="202">
        <f>""</f>
      </c>
      <c r="V12" s="206" t="e">
        <f>V13+#REF!+#REF!+#REF!+#REF!+#REF!+#REF!+#REF!+#REF!+#REF!+#REF!+#REF!+#REF!+#REF!+#REF!+#REF!+#REF!+#REF!+#REF!+#REF!+#REF!</f>
        <v>#REF!</v>
      </c>
      <c r="W12" s="206" t="e">
        <f>W13+#REF!+#REF!+#REF!+#REF!+#REF!+#REF!+#REF!+#REF!+#REF!+#REF!+#REF!+#REF!+#REF!+#REF!+#REF!+#REF!+#REF!+#REF!+#REF!+#REF!</f>
        <v>#REF!</v>
      </c>
    </row>
    <row r="13" spans="1:24" ht="19.5" customHeight="1">
      <c r="A13" s="184" t="s">
        <v>856</v>
      </c>
      <c r="B13" s="185"/>
      <c r="P13" s="200"/>
      <c r="T13" s="132" t="s">
        <v>62</v>
      </c>
      <c r="U13" s="132" t="s">
        <v>63</v>
      </c>
      <c r="V13" s="133">
        <v>19998</v>
      </c>
      <c r="W13" s="187" t="e">
        <f>#REF!-V13</f>
        <v>#REF!</v>
      </c>
      <c r="X13" s="187" t="e">
        <f>T13-A13</f>
        <v>#VALUE!</v>
      </c>
    </row>
    <row r="14" spans="16:24" ht="19.5" customHeight="1">
      <c r="P14" s="200"/>
      <c r="T14" s="132" t="s">
        <v>65</v>
      </c>
      <c r="U14" s="132" t="s">
        <v>66</v>
      </c>
      <c r="V14" s="133">
        <v>19998</v>
      </c>
      <c r="W14" s="187" t="e">
        <f>#REF!-V14</f>
        <v>#REF!</v>
      </c>
      <c r="X14" s="187">
        <f>T14-A14</f>
        <v>23203</v>
      </c>
    </row>
    <row r="15" spans="16:24" ht="19.5" customHeight="1">
      <c r="P15" s="200"/>
      <c r="T15" s="132" t="s">
        <v>68</v>
      </c>
      <c r="U15" s="132" t="s">
        <v>69</v>
      </c>
      <c r="V15" s="133">
        <v>19998</v>
      </c>
      <c r="W15" s="187" t="e">
        <f>#REF!-V15</f>
        <v>#REF!</v>
      </c>
      <c r="X15" s="187">
        <f>T15-A15</f>
        <v>2320301</v>
      </c>
    </row>
    <row r="16" ht="19.5" customHeight="1">
      <c r="P16" s="200"/>
    </row>
    <row r="17" s="187" customFormat="1" ht="19.5" customHeight="1">
      <c r="P17" s="200"/>
    </row>
    <row r="18" s="187" customFormat="1" ht="19.5" customHeight="1">
      <c r="P18" s="200"/>
    </row>
    <row r="19" s="187" customFormat="1" ht="19.5" customHeight="1">
      <c r="P19" s="200"/>
    </row>
    <row r="20" s="187" customFormat="1" ht="19.5" customHeight="1">
      <c r="P20" s="200"/>
    </row>
    <row r="21" s="187" customFormat="1" ht="19.5" customHeight="1">
      <c r="P21" s="200"/>
    </row>
    <row r="22" s="187" customFormat="1" ht="19.5" customHeight="1">
      <c r="P22" s="200"/>
    </row>
    <row r="23" s="187" customFormat="1" ht="19.5" customHeight="1">
      <c r="P23" s="200"/>
    </row>
    <row r="24" s="187" customFormat="1" ht="19.5" customHeight="1">
      <c r="P24" s="200"/>
    </row>
    <row r="25" s="187" customFormat="1" ht="19.5" customHeight="1">
      <c r="P25" s="200"/>
    </row>
    <row r="26" s="187" customFormat="1" ht="19.5" customHeight="1">
      <c r="P26" s="200"/>
    </row>
    <row r="27" s="187" customFormat="1" ht="19.5" customHeight="1">
      <c r="P27" s="200"/>
    </row>
    <row r="28" s="187" customFormat="1" ht="19.5" customHeight="1">
      <c r="P28" s="200"/>
    </row>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E9"/>
  <sheetViews>
    <sheetView workbookViewId="0" topLeftCell="A1">
      <selection activeCell="A1" sqref="A1"/>
    </sheetView>
  </sheetViews>
  <sheetFormatPr defaultColWidth="0" defaultRowHeight="15"/>
  <cols>
    <col min="1" max="2" width="37.57421875" style="168" customWidth="1"/>
    <col min="3" max="3" width="8.00390625" style="168" bestFit="1" customWidth="1"/>
    <col min="4" max="4" width="7.8515625" style="168" bestFit="1" customWidth="1"/>
    <col min="5" max="5" width="8.421875" style="168" hidden="1" customWidth="1"/>
    <col min="6" max="6" width="7.8515625" style="168" hidden="1" customWidth="1"/>
    <col min="7" max="254" width="7.8515625" style="168" customWidth="1"/>
    <col min="255" max="255" width="35.7109375" style="168" customWidth="1"/>
    <col min="256" max="256" width="0" style="168" hidden="1" customWidth="1"/>
  </cols>
  <sheetData>
    <row r="1" spans="1:2" ht="27" customHeight="1">
      <c r="A1" s="169" t="s">
        <v>886</v>
      </c>
      <c r="B1" s="170"/>
    </row>
    <row r="2" spans="1:2" ht="39.75" customHeight="1">
      <c r="A2" s="171" t="s">
        <v>887</v>
      </c>
      <c r="B2" s="172"/>
    </row>
    <row r="3" spans="1:2" s="164" customFormat="1" ht="18.75" customHeight="1">
      <c r="A3" s="173"/>
      <c r="B3" s="174" t="s">
        <v>729</v>
      </c>
    </row>
    <row r="4" spans="1:3" s="165" customFormat="1" ht="53.25" customHeight="1">
      <c r="A4" s="175" t="s">
        <v>730</v>
      </c>
      <c r="B4" s="176" t="s">
        <v>4</v>
      </c>
      <c r="C4" s="177"/>
    </row>
    <row r="5" spans="1:3" s="166" customFormat="1" ht="53.25" customHeight="1">
      <c r="A5" s="178"/>
      <c r="B5" s="178"/>
      <c r="C5" s="179"/>
    </row>
    <row r="6" spans="1:5" s="164" customFormat="1" ht="53.25" customHeight="1">
      <c r="A6" s="178"/>
      <c r="B6" s="178"/>
      <c r="C6" s="180"/>
      <c r="E6" s="164">
        <v>988753</v>
      </c>
    </row>
    <row r="7" spans="1:5" s="164" customFormat="1" ht="53.25" customHeight="1">
      <c r="A7" s="178"/>
      <c r="B7" s="178"/>
      <c r="C7" s="180"/>
      <c r="E7" s="164">
        <v>822672</v>
      </c>
    </row>
    <row r="8" spans="1:3" s="167" customFormat="1" ht="53.25" customHeight="1">
      <c r="A8" s="181" t="s">
        <v>725</v>
      </c>
      <c r="B8" s="182"/>
      <c r="C8" s="183"/>
    </row>
    <row r="9" spans="1:2" ht="15">
      <c r="A9" s="184" t="s">
        <v>888</v>
      </c>
      <c r="B9" s="185"/>
    </row>
  </sheetData>
  <sheetProtection/>
  <printOptions horizontalCentered="1"/>
  <pageMargins left="0.7086614173228347" right="0.7086614173228347" top="0.7480314960629921" bottom="0.7480314960629921" header="0.31496062992125984" footer="0.31496062992125984"/>
  <pageSetup horizontalDpi="600" verticalDpi="600" orientation="portrait" paperSize="9"/>
</worksheet>
</file>

<file path=xl/worksheets/sheet19.xml><?xml version="1.0" encoding="utf-8"?>
<worksheet xmlns="http://schemas.openxmlformats.org/spreadsheetml/2006/main" xmlns:r="http://schemas.openxmlformats.org/officeDocument/2006/relationships">
  <sheetPr>
    <tabColor indexed="45"/>
  </sheetPr>
  <dimension ref="A1:E25"/>
  <sheetViews>
    <sheetView workbookViewId="0" topLeftCell="A10">
      <selection activeCell="A1" sqref="A1"/>
    </sheetView>
  </sheetViews>
  <sheetFormatPr defaultColWidth="9.00390625" defaultRowHeight="15"/>
  <cols>
    <col min="1" max="1" width="17.140625" style="138" customWidth="1"/>
    <col min="2" max="2" width="36.8515625" style="138" customWidth="1"/>
    <col min="3" max="3" width="17.28125" style="139" customWidth="1"/>
    <col min="4" max="16384" width="9.00390625" style="138" customWidth="1"/>
  </cols>
  <sheetData>
    <row r="1" ht="22.5" customHeight="1">
      <c r="A1" s="134" t="s">
        <v>889</v>
      </c>
    </row>
    <row r="2" spans="1:3" ht="24.75" customHeight="1">
      <c r="A2" s="140" t="s">
        <v>890</v>
      </c>
      <c r="B2" s="141"/>
      <c r="C2" s="141"/>
    </row>
    <row r="3" s="134" customFormat="1" ht="24" customHeight="1">
      <c r="C3" s="142" t="s">
        <v>38</v>
      </c>
    </row>
    <row r="4" spans="1:3" s="135" customFormat="1" ht="33" customHeight="1">
      <c r="A4" s="109" t="s">
        <v>85</v>
      </c>
      <c r="B4" s="109" t="s">
        <v>86</v>
      </c>
      <c r="C4" s="143" t="s">
        <v>87</v>
      </c>
    </row>
    <row r="5" spans="1:3" s="135" customFormat="1" ht="24.75" customHeight="1">
      <c r="A5" s="144">
        <v>102</v>
      </c>
      <c r="B5" s="145" t="s">
        <v>891</v>
      </c>
      <c r="C5" s="146">
        <v>70499</v>
      </c>
    </row>
    <row r="6" spans="1:3" s="136" customFormat="1" ht="24.75" customHeight="1">
      <c r="A6" s="147" t="s">
        <v>892</v>
      </c>
      <c r="B6" s="148" t="s">
        <v>893</v>
      </c>
      <c r="C6" s="146">
        <v>9544</v>
      </c>
    </row>
    <row r="7" spans="1:5" s="137" customFormat="1" ht="24.75" customHeight="1">
      <c r="A7" s="149">
        <v>1020301</v>
      </c>
      <c r="B7" s="150" t="s">
        <v>894</v>
      </c>
      <c r="C7" s="151">
        <v>9358</v>
      </c>
      <c r="E7" s="152"/>
    </row>
    <row r="8" spans="1:3" s="134" customFormat="1" ht="24.75" customHeight="1">
      <c r="A8" s="149">
        <v>1020303</v>
      </c>
      <c r="B8" s="150" t="s">
        <v>895</v>
      </c>
      <c r="C8" s="151">
        <v>186</v>
      </c>
    </row>
    <row r="9" spans="1:3" s="135" customFormat="1" ht="24.75" customHeight="1">
      <c r="A9" s="147" t="s">
        <v>896</v>
      </c>
      <c r="B9" s="153" t="s">
        <v>897</v>
      </c>
      <c r="C9" s="154">
        <v>659</v>
      </c>
    </row>
    <row r="10" spans="1:5" s="134" customFormat="1" ht="24.75" customHeight="1">
      <c r="A10" s="149">
        <v>1020501</v>
      </c>
      <c r="B10" s="155" t="s">
        <v>898</v>
      </c>
      <c r="C10" s="156">
        <v>650</v>
      </c>
      <c r="E10" s="157"/>
    </row>
    <row r="11" spans="1:3" s="134" customFormat="1" ht="24.75" customHeight="1">
      <c r="A11" s="111">
        <v>1020503</v>
      </c>
      <c r="B11" s="158" t="s">
        <v>899</v>
      </c>
      <c r="C11" s="156">
        <v>9</v>
      </c>
    </row>
    <row r="12" spans="1:3" s="135" customFormat="1" ht="24.75" customHeight="1">
      <c r="A12" s="144">
        <v>10210</v>
      </c>
      <c r="B12" s="159" t="s">
        <v>900</v>
      </c>
      <c r="C12" s="160">
        <v>11364</v>
      </c>
    </row>
    <row r="13" spans="1:5" s="134" customFormat="1" ht="24.75" customHeight="1">
      <c r="A13" s="111">
        <v>1021001</v>
      </c>
      <c r="B13" s="161" t="s">
        <v>901</v>
      </c>
      <c r="C13" s="151">
        <v>1684</v>
      </c>
      <c r="E13" s="157"/>
    </row>
    <row r="14" spans="1:3" s="134" customFormat="1" ht="24.75" customHeight="1">
      <c r="A14" s="111">
        <v>1021002</v>
      </c>
      <c r="B14" s="161" t="s">
        <v>902</v>
      </c>
      <c r="C14" s="151">
        <v>9306</v>
      </c>
    </row>
    <row r="15" spans="1:3" s="135" customFormat="1" ht="24.75" customHeight="1">
      <c r="A15" s="111">
        <v>1021003</v>
      </c>
      <c r="B15" s="161" t="s">
        <v>903</v>
      </c>
      <c r="C15" s="151">
        <v>334</v>
      </c>
    </row>
    <row r="16" spans="1:3" s="135" customFormat="1" ht="24.75" customHeight="1">
      <c r="A16" s="111">
        <v>1021099</v>
      </c>
      <c r="B16" s="161" t="s">
        <v>904</v>
      </c>
      <c r="C16" s="151">
        <v>40</v>
      </c>
    </row>
    <row r="17" spans="1:5" s="134" customFormat="1" ht="24.75" customHeight="1">
      <c r="A17" s="144">
        <v>10211</v>
      </c>
      <c r="B17" s="159" t="s">
        <v>905</v>
      </c>
      <c r="C17" s="160">
        <v>22013</v>
      </c>
      <c r="E17" s="157"/>
    </row>
    <row r="18" spans="1:3" s="134" customFormat="1" ht="24.75" customHeight="1">
      <c r="A18" s="111">
        <v>1021101</v>
      </c>
      <c r="B18" s="161" t="s">
        <v>906</v>
      </c>
      <c r="C18" s="151">
        <v>15987</v>
      </c>
    </row>
    <row r="19" spans="1:3" s="135" customFormat="1" ht="24.75" customHeight="1">
      <c r="A19" s="111">
        <v>1021102</v>
      </c>
      <c r="B19" s="161" t="s">
        <v>907</v>
      </c>
      <c r="C19" s="151">
        <v>6000</v>
      </c>
    </row>
    <row r="20" spans="1:5" s="134" customFormat="1" ht="24.75" customHeight="1">
      <c r="A20" s="111">
        <v>1021103</v>
      </c>
      <c r="B20" s="161" t="s">
        <v>908</v>
      </c>
      <c r="C20" s="151">
        <v>26</v>
      </c>
      <c r="E20" s="157"/>
    </row>
    <row r="21" spans="1:3" s="134" customFormat="1" ht="24.75" customHeight="1">
      <c r="A21" s="144">
        <v>10212</v>
      </c>
      <c r="B21" s="159" t="s">
        <v>909</v>
      </c>
      <c r="C21" s="160">
        <v>26919</v>
      </c>
    </row>
    <row r="22" spans="1:3" s="135" customFormat="1" ht="24.75" customHeight="1">
      <c r="A22" s="111">
        <v>1021201</v>
      </c>
      <c r="B22" s="161" t="s">
        <v>910</v>
      </c>
      <c r="C22" s="151">
        <v>8659</v>
      </c>
    </row>
    <row r="23" spans="1:3" s="135" customFormat="1" ht="24.75" customHeight="1">
      <c r="A23" s="111">
        <v>1021202</v>
      </c>
      <c r="B23" s="161" t="s">
        <v>911</v>
      </c>
      <c r="C23" s="151">
        <v>18010</v>
      </c>
    </row>
    <row r="24" spans="1:3" ht="15">
      <c r="A24" s="111">
        <v>1021203</v>
      </c>
      <c r="B24" s="161" t="s">
        <v>912</v>
      </c>
      <c r="C24" s="151">
        <v>250</v>
      </c>
    </row>
    <row r="25" spans="1:3" ht="14.25">
      <c r="A25" s="162" t="s">
        <v>725</v>
      </c>
      <c r="B25" s="163"/>
      <c r="C25" s="146">
        <v>70499</v>
      </c>
    </row>
  </sheetData>
  <sheetProtection/>
  <mergeCells count="2">
    <mergeCell ref="A2:C2"/>
    <mergeCell ref="A25:B25"/>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X32"/>
  <sheetViews>
    <sheetView workbookViewId="0" topLeftCell="A1">
      <selection activeCell="AD32" sqref="AD32"/>
    </sheetView>
  </sheetViews>
  <sheetFormatPr defaultColWidth="7.00390625" defaultRowHeight="15"/>
  <cols>
    <col min="1" max="1" width="38.140625" style="188" customWidth="1"/>
    <col min="2" max="2" width="29.57421875" style="404" customWidth="1"/>
    <col min="3" max="3" width="10.421875" style="185" hidden="1" customWidth="1"/>
    <col min="4" max="4" width="9.57421875" style="187" hidden="1" customWidth="1"/>
    <col min="5" max="5" width="8.140625" style="187" hidden="1" customWidth="1"/>
    <col min="6" max="6" width="9.57421875" style="73" hidden="1" customWidth="1"/>
    <col min="7" max="7" width="17.421875" style="73" hidden="1" customWidth="1"/>
    <col min="8" max="8" width="12.421875" style="74" hidden="1" customWidth="1"/>
    <col min="9" max="9" width="7.00390625" style="189" hidden="1" customWidth="1"/>
    <col min="10" max="11" width="7.00390625" style="187" hidden="1" customWidth="1"/>
    <col min="12" max="12" width="13.8515625" style="187" hidden="1" customWidth="1"/>
    <col min="13" max="13" width="7.8515625" style="187" hidden="1" customWidth="1"/>
    <col min="14" max="14" width="9.421875" style="187" hidden="1" customWidth="1"/>
    <col min="15" max="15" width="6.8515625" style="187" hidden="1" customWidth="1"/>
    <col min="16" max="16" width="9.00390625" style="187" hidden="1" customWidth="1"/>
    <col min="17" max="17" width="5.8515625" style="187" hidden="1" customWidth="1"/>
    <col min="18" max="18" width="5.28125" style="187" hidden="1" customWidth="1"/>
    <col min="19" max="19" width="6.421875" style="187" hidden="1" customWidth="1"/>
    <col min="20" max="21" width="7.00390625" style="187" hidden="1" customWidth="1"/>
    <col min="22" max="22" width="10.57421875" style="187" hidden="1" customWidth="1"/>
    <col min="23" max="23" width="10.421875" style="187" hidden="1" customWidth="1"/>
    <col min="24" max="24" width="7.00390625" style="187" hidden="1" customWidth="1"/>
    <col min="25" max="16384" width="7.00390625" style="187" customWidth="1"/>
  </cols>
  <sheetData>
    <row r="1" ht="29.25" customHeight="1">
      <c r="A1" s="2" t="s">
        <v>36</v>
      </c>
    </row>
    <row r="2" spans="1:8" ht="28.5" customHeight="1">
      <c r="A2" s="210" t="s">
        <v>37</v>
      </c>
      <c r="B2" s="212"/>
      <c r="F2" s="187"/>
      <c r="G2" s="187"/>
      <c r="H2" s="187"/>
    </row>
    <row r="3" spans="1:12" s="185" customFormat="1" ht="21.75" customHeight="1">
      <c r="A3" s="188"/>
      <c r="B3" s="405" t="s">
        <v>38</v>
      </c>
      <c r="D3" s="185">
        <v>12.11</v>
      </c>
      <c r="F3" s="185">
        <v>12.22</v>
      </c>
      <c r="I3" s="209"/>
      <c r="L3" s="185">
        <v>1.2</v>
      </c>
    </row>
    <row r="4" spans="1:14" s="185" customFormat="1" ht="22.5" customHeight="1">
      <c r="A4" s="406" t="s">
        <v>3</v>
      </c>
      <c r="B4" s="407" t="s">
        <v>4</v>
      </c>
      <c r="F4" s="83" t="s">
        <v>39</v>
      </c>
      <c r="G4" s="83" t="s">
        <v>40</v>
      </c>
      <c r="H4" s="83" t="s">
        <v>41</v>
      </c>
      <c r="I4" s="209"/>
      <c r="L4" s="83" t="s">
        <v>39</v>
      </c>
      <c r="M4" s="115" t="s">
        <v>40</v>
      </c>
      <c r="N4" s="83" t="s">
        <v>41</v>
      </c>
    </row>
    <row r="5" spans="1:24" s="188" customFormat="1" ht="22.5" customHeight="1">
      <c r="A5" s="408" t="s">
        <v>42</v>
      </c>
      <c r="B5" s="409">
        <f>SUM(B6:B30)</f>
        <v>238746</v>
      </c>
      <c r="C5" s="188">
        <v>105429</v>
      </c>
      <c r="D5" s="188">
        <v>595734.14</v>
      </c>
      <c r="E5" s="188">
        <f>104401+13602</f>
        <v>118003</v>
      </c>
      <c r="F5" s="236" t="s">
        <v>43</v>
      </c>
      <c r="G5" s="236" t="s">
        <v>44</v>
      </c>
      <c r="H5" s="236">
        <v>596221.15</v>
      </c>
      <c r="I5" s="188" t="e">
        <f aca="true" t="shared" si="0" ref="I5:I10">F5-A5</f>
        <v>#VALUE!</v>
      </c>
      <c r="J5" s="188">
        <f aca="true" t="shared" si="1" ref="J5:J14">H5-B5</f>
        <v>357475.15</v>
      </c>
      <c r="K5" s="188">
        <v>75943</v>
      </c>
      <c r="L5" s="236" t="s">
        <v>43</v>
      </c>
      <c r="M5" s="236" t="s">
        <v>44</v>
      </c>
      <c r="N5" s="236">
        <v>643048.95</v>
      </c>
      <c r="O5" s="188" t="e">
        <f aca="true" t="shared" si="2" ref="O5:O10">L5-A5</f>
        <v>#VALUE!</v>
      </c>
      <c r="P5" s="188">
        <f aca="true" t="shared" si="3" ref="P5:P14">N5-B5</f>
        <v>404302.94999999995</v>
      </c>
      <c r="R5" s="188">
        <v>717759</v>
      </c>
      <c r="T5" s="240" t="s">
        <v>43</v>
      </c>
      <c r="U5" s="240" t="s">
        <v>44</v>
      </c>
      <c r="V5" s="240">
        <v>659380.53</v>
      </c>
      <c r="W5" s="188">
        <f aca="true" t="shared" si="4" ref="W5:W14">B5-V5</f>
        <v>-420634.53</v>
      </c>
      <c r="X5" s="188" t="e">
        <f aca="true" t="shared" si="5" ref="X5:X10">T5-A5</f>
        <v>#VALUE!</v>
      </c>
    </row>
    <row r="6" spans="1:24" s="220" customFormat="1" ht="22.5" customHeight="1">
      <c r="A6" s="410" t="s">
        <v>45</v>
      </c>
      <c r="B6" s="411">
        <v>24563</v>
      </c>
      <c r="D6" s="220">
        <v>7616.62</v>
      </c>
      <c r="F6" s="93" t="s">
        <v>46</v>
      </c>
      <c r="G6" s="93" t="s">
        <v>47</v>
      </c>
      <c r="H6" s="93">
        <v>7616.62</v>
      </c>
      <c r="I6" s="220" t="e">
        <f t="shared" si="0"/>
        <v>#VALUE!</v>
      </c>
      <c r="J6" s="220">
        <f t="shared" si="1"/>
        <v>-16946.38</v>
      </c>
      <c r="L6" s="93" t="s">
        <v>46</v>
      </c>
      <c r="M6" s="93" t="s">
        <v>47</v>
      </c>
      <c r="N6" s="93">
        <v>7749.58</v>
      </c>
      <c r="O6" s="220" t="e">
        <f t="shared" si="2"/>
        <v>#VALUE!</v>
      </c>
      <c r="P6" s="220">
        <f t="shared" si="3"/>
        <v>-16813.42</v>
      </c>
      <c r="T6" s="125" t="s">
        <v>46</v>
      </c>
      <c r="U6" s="125" t="s">
        <v>47</v>
      </c>
      <c r="V6" s="125">
        <v>8475.47</v>
      </c>
      <c r="W6" s="220">
        <f t="shared" si="4"/>
        <v>16087.53</v>
      </c>
      <c r="X6" s="220" t="e">
        <f t="shared" si="5"/>
        <v>#VALUE!</v>
      </c>
    </row>
    <row r="7" spans="1:24" s="223" customFormat="1" ht="22.5" customHeight="1">
      <c r="A7" s="412" t="s">
        <v>48</v>
      </c>
      <c r="B7" s="413">
        <v>0</v>
      </c>
      <c r="D7" s="223">
        <v>3922.87</v>
      </c>
      <c r="F7" s="98" t="s">
        <v>49</v>
      </c>
      <c r="G7" s="98" t="s">
        <v>50</v>
      </c>
      <c r="H7" s="98">
        <v>3922.87</v>
      </c>
      <c r="I7" s="223" t="e">
        <f t="shared" si="0"/>
        <v>#VALUE!</v>
      </c>
      <c r="J7" s="223">
        <f t="shared" si="1"/>
        <v>3922.87</v>
      </c>
      <c r="K7" s="223">
        <v>750</v>
      </c>
      <c r="L7" s="98" t="s">
        <v>49</v>
      </c>
      <c r="M7" s="98" t="s">
        <v>50</v>
      </c>
      <c r="N7" s="98">
        <v>4041.81</v>
      </c>
      <c r="O7" s="223" t="e">
        <f t="shared" si="2"/>
        <v>#VALUE!</v>
      </c>
      <c r="P7" s="223">
        <f t="shared" si="3"/>
        <v>4041.81</v>
      </c>
      <c r="T7" s="127" t="s">
        <v>49</v>
      </c>
      <c r="U7" s="127" t="s">
        <v>50</v>
      </c>
      <c r="V7" s="127">
        <v>4680.94</v>
      </c>
      <c r="W7" s="223">
        <f t="shared" si="4"/>
        <v>-4680.94</v>
      </c>
      <c r="X7" s="223" t="e">
        <f t="shared" si="5"/>
        <v>#VALUE!</v>
      </c>
    </row>
    <row r="8" spans="1:24" s="185" customFormat="1" ht="22.5" customHeight="1">
      <c r="A8" s="412" t="s">
        <v>51</v>
      </c>
      <c r="B8" s="413">
        <v>0</v>
      </c>
      <c r="C8" s="226"/>
      <c r="D8" s="226">
        <v>135.6</v>
      </c>
      <c r="F8" s="89" t="s">
        <v>52</v>
      </c>
      <c r="G8" s="89" t="s">
        <v>53</v>
      </c>
      <c r="H8" s="116">
        <v>135.6</v>
      </c>
      <c r="I8" s="209" t="e">
        <f t="shared" si="0"/>
        <v>#VALUE!</v>
      </c>
      <c r="J8" s="197">
        <f t="shared" si="1"/>
        <v>135.6</v>
      </c>
      <c r="K8" s="197"/>
      <c r="L8" s="89" t="s">
        <v>52</v>
      </c>
      <c r="M8" s="89" t="s">
        <v>53</v>
      </c>
      <c r="N8" s="116">
        <v>135.6</v>
      </c>
      <c r="O8" s="209" t="e">
        <f t="shared" si="2"/>
        <v>#VALUE!</v>
      </c>
      <c r="P8" s="197">
        <f t="shared" si="3"/>
        <v>135.6</v>
      </c>
      <c r="T8" s="123" t="s">
        <v>52</v>
      </c>
      <c r="U8" s="123" t="s">
        <v>53</v>
      </c>
      <c r="V8" s="124">
        <v>135.6</v>
      </c>
      <c r="W8" s="185">
        <f t="shared" si="4"/>
        <v>-135.6</v>
      </c>
      <c r="X8" s="185" t="e">
        <f t="shared" si="5"/>
        <v>#VALUE!</v>
      </c>
    </row>
    <row r="9" spans="1:24" s="185" customFormat="1" ht="22.5" customHeight="1">
      <c r="A9" s="412" t="s">
        <v>54</v>
      </c>
      <c r="B9" s="413">
        <v>10516</v>
      </c>
      <c r="C9" s="197">
        <v>105429</v>
      </c>
      <c r="D9" s="238">
        <v>595734.14</v>
      </c>
      <c r="E9" s="185">
        <f>104401+13602</f>
        <v>118003</v>
      </c>
      <c r="F9" s="89" t="s">
        <v>43</v>
      </c>
      <c r="G9" s="89" t="s">
        <v>44</v>
      </c>
      <c r="H9" s="116">
        <v>596221.15</v>
      </c>
      <c r="I9" s="209" t="e">
        <f t="shared" si="0"/>
        <v>#VALUE!</v>
      </c>
      <c r="J9" s="197">
        <f t="shared" si="1"/>
        <v>585705.15</v>
      </c>
      <c r="K9" s="197">
        <v>75943</v>
      </c>
      <c r="L9" s="89" t="s">
        <v>43</v>
      </c>
      <c r="M9" s="89" t="s">
        <v>44</v>
      </c>
      <c r="N9" s="116">
        <v>643048.95</v>
      </c>
      <c r="O9" s="209" t="e">
        <f t="shared" si="2"/>
        <v>#VALUE!</v>
      </c>
      <c r="P9" s="197">
        <f t="shared" si="3"/>
        <v>632532.95</v>
      </c>
      <c r="R9" s="185">
        <v>717759</v>
      </c>
      <c r="T9" s="123" t="s">
        <v>43</v>
      </c>
      <c r="U9" s="123" t="s">
        <v>44</v>
      </c>
      <c r="V9" s="124">
        <v>659380.53</v>
      </c>
      <c r="W9" s="185">
        <f t="shared" si="4"/>
        <v>-648864.53</v>
      </c>
      <c r="X9" s="185" t="e">
        <f t="shared" si="5"/>
        <v>#VALUE!</v>
      </c>
    </row>
    <row r="10" spans="1:24" s="185" customFormat="1" ht="22.5" customHeight="1">
      <c r="A10" s="412" t="s">
        <v>55</v>
      </c>
      <c r="B10" s="414">
        <v>56777</v>
      </c>
      <c r="C10" s="197"/>
      <c r="D10" s="197">
        <v>7616.62</v>
      </c>
      <c r="F10" s="89" t="s">
        <v>46</v>
      </c>
      <c r="G10" s="89" t="s">
        <v>47</v>
      </c>
      <c r="H10" s="116">
        <v>7616.62</v>
      </c>
      <c r="I10" s="209" t="e">
        <f t="shared" si="0"/>
        <v>#VALUE!</v>
      </c>
      <c r="J10" s="197">
        <f t="shared" si="1"/>
        <v>-49160.38</v>
      </c>
      <c r="K10" s="197"/>
      <c r="L10" s="89" t="s">
        <v>46</v>
      </c>
      <c r="M10" s="89" t="s">
        <v>47</v>
      </c>
      <c r="N10" s="116">
        <v>7749.58</v>
      </c>
      <c r="O10" s="209" t="e">
        <f t="shared" si="2"/>
        <v>#VALUE!</v>
      </c>
      <c r="P10" s="197">
        <f t="shared" si="3"/>
        <v>-49027.42</v>
      </c>
      <c r="T10" s="123" t="s">
        <v>46</v>
      </c>
      <c r="U10" s="123" t="s">
        <v>47</v>
      </c>
      <c r="V10" s="124">
        <v>8475.47</v>
      </c>
      <c r="W10" s="185">
        <f t="shared" si="4"/>
        <v>48301.53</v>
      </c>
      <c r="X10" s="185" t="e">
        <f t="shared" si="5"/>
        <v>#VALUE!</v>
      </c>
    </row>
    <row r="11" spans="1:22" s="185" customFormat="1" ht="22.5" customHeight="1">
      <c r="A11" s="412" t="s">
        <v>56</v>
      </c>
      <c r="B11" s="413">
        <v>355</v>
      </c>
      <c r="C11" s="197"/>
      <c r="D11" s="197"/>
      <c r="F11" s="89"/>
      <c r="G11" s="89"/>
      <c r="H11" s="116"/>
      <c r="I11" s="209"/>
      <c r="J11" s="197"/>
      <c r="K11" s="197"/>
      <c r="L11" s="89"/>
      <c r="M11" s="89"/>
      <c r="N11" s="116"/>
      <c r="O11" s="209"/>
      <c r="P11" s="197"/>
      <c r="T11" s="123"/>
      <c r="U11" s="123"/>
      <c r="V11" s="124"/>
    </row>
    <row r="12" spans="1:24" s="185" customFormat="1" ht="22.5" customHeight="1">
      <c r="A12" s="415" t="s">
        <v>57</v>
      </c>
      <c r="B12" s="414">
        <v>1996</v>
      </c>
      <c r="C12" s="197"/>
      <c r="D12" s="197">
        <v>3922.87</v>
      </c>
      <c r="F12" s="89" t="s">
        <v>49</v>
      </c>
      <c r="G12" s="89" t="s">
        <v>50</v>
      </c>
      <c r="H12" s="116">
        <v>3922.87</v>
      </c>
      <c r="I12" s="209" t="e">
        <f>F12-A12</f>
        <v>#VALUE!</v>
      </c>
      <c r="J12" s="197">
        <f t="shared" si="1"/>
        <v>1926.87</v>
      </c>
      <c r="K12" s="197">
        <v>750</v>
      </c>
      <c r="L12" s="89" t="s">
        <v>49</v>
      </c>
      <c r="M12" s="89" t="s">
        <v>50</v>
      </c>
      <c r="N12" s="116">
        <v>4041.81</v>
      </c>
      <c r="O12" s="209" t="e">
        <f>L12-A12</f>
        <v>#VALUE!</v>
      </c>
      <c r="P12" s="197">
        <f t="shared" si="3"/>
        <v>2045.81</v>
      </c>
      <c r="T12" s="123" t="s">
        <v>49</v>
      </c>
      <c r="U12" s="123" t="s">
        <v>50</v>
      </c>
      <c r="V12" s="124">
        <v>4680.94</v>
      </c>
      <c r="W12" s="185">
        <f t="shared" si="4"/>
        <v>-2684.9399999999996</v>
      </c>
      <c r="X12" s="185" t="e">
        <f>T12-A12</f>
        <v>#VALUE!</v>
      </c>
    </row>
    <row r="13" spans="1:24" s="185" customFormat="1" ht="22.5" customHeight="1">
      <c r="A13" s="415" t="s">
        <v>58</v>
      </c>
      <c r="B13" s="414">
        <v>41594</v>
      </c>
      <c r="C13" s="197"/>
      <c r="D13" s="197">
        <v>3922.87</v>
      </c>
      <c r="F13" s="89" t="s">
        <v>49</v>
      </c>
      <c r="G13" s="89" t="s">
        <v>50</v>
      </c>
      <c r="H13" s="116">
        <v>3922.87</v>
      </c>
      <c r="I13" s="209" t="e">
        <f>F13-A13</f>
        <v>#VALUE!</v>
      </c>
      <c r="J13" s="197">
        <f t="shared" si="1"/>
        <v>-37671.13</v>
      </c>
      <c r="K13" s="197">
        <v>750</v>
      </c>
      <c r="L13" s="89" t="s">
        <v>49</v>
      </c>
      <c r="M13" s="89" t="s">
        <v>50</v>
      </c>
      <c r="N13" s="116">
        <v>4041.81</v>
      </c>
      <c r="O13" s="209" t="e">
        <f>L13-A13</f>
        <v>#VALUE!</v>
      </c>
      <c r="P13" s="197">
        <f t="shared" si="3"/>
        <v>-37552.19</v>
      </c>
      <c r="T13" s="123" t="s">
        <v>49</v>
      </c>
      <c r="U13" s="123" t="s">
        <v>50</v>
      </c>
      <c r="V13" s="124">
        <v>4680.94</v>
      </c>
      <c r="W13" s="185">
        <f t="shared" si="4"/>
        <v>36913.06</v>
      </c>
      <c r="X13" s="185" t="e">
        <f>T13-A13</f>
        <v>#VALUE!</v>
      </c>
    </row>
    <row r="14" spans="1:24" s="185" customFormat="1" ht="22.5" customHeight="1">
      <c r="A14" s="415" t="s">
        <v>59</v>
      </c>
      <c r="B14" s="414">
        <v>28532</v>
      </c>
      <c r="C14" s="226"/>
      <c r="D14" s="226">
        <v>135.6</v>
      </c>
      <c r="F14" s="89" t="s">
        <v>52</v>
      </c>
      <c r="G14" s="89" t="s">
        <v>53</v>
      </c>
      <c r="H14" s="116">
        <v>135.6</v>
      </c>
      <c r="I14" s="209" t="e">
        <f>F14-A14</f>
        <v>#VALUE!</v>
      </c>
      <c r="J14" s="197">
        <f t="shared" si="1"/>
        <v>-28396.4</v>
      </c>
      <c r="K14" s="197"/>
      <c r="L14" s="89" t="s">
        <v>52</v>
      </c>
      <c r="M14" s="89" t="s">
        <v>53</v>
      </c>
      <c r="N14" s="116">
        <v>135.6</v>
      </c>
      <c r="O14" s="209" t="e">
        <f>L14-A14</f>
        <v>#VALUE!</v>
      </c>
      <c r="P14" s="197">
        <f t="shared" si="3"/>
        <v>-28396.4</v>
      </c>
      <c r="T14" s="123" t="s">
        <v>52</v>
      </c>
      <c r="U14" s="123" t="s">
        <v>53</v>
      </c>
      <c r="V14" s="124">
        <v>135.6</v>
      </c>
      <c r="W14" s="185">
        <f t="shared" si="4"/>
        <v>28396.4</v>
      </c>
      <c r="X14" s="185" t="e">
        <f>T14-A14</f>
        <v>#VALUE!</v>
      </c>
    </row>
    <row r="15" spans="1:23" s="185" customFormat="1" ht="22.5" customHeight="1">
      <c r="A15" s="415" t="s">
        <v>60</v>
      </c>
      <c r="B15" s="413">
        <v>16909</v>
      </c>
      <c r="F15" s="83">
        <f>""</f>
      </c>
      <c r="G15" s="83">
        <f>""</f>
      </c>
      <c r="H15" s="83">
        <f>""</f>
      </c>
      <c r="I15" s="209"/>
      <c r="L15" s="83">
        <f>""</f>
      </c>
      <c r="M15" s="115">
        <f>""</f>
      </c>
      <c r="N15" s="83">
        <f>""</f>
      </c>
      <c r="V15" s="233" t="e">
        <f>V16+#REF!+#REF!+#REF!+#REF!+#REF!+#REF!+#REF!+#REF!+#REF!+#REF!+#REF!+#REF!+#REF!+#REF!+#REF!+#REF!+#REF!+#REF!+#REF!+#REF!</f>
        <v>#REF!</v>
      </c>
      <c r="W15" s="233" t="e">
        <f>W16+#REF!+#REF!+#REF!+#REF!+#REF!+#REF!+#REF!+#REF!+#REF!+#REF!+#REF!+#REF!+#REF!+#REF!+#REF!+#REF!+#REF!+#REF!+#REF!+#REF!</f>
        <v>#REF!</v>
      </c>
    </row>
    <row r="16" spans="1:24" ht="22.5" customHeight="1">
      <c r="A16" s="415" t="s">
        <v>61</v>
      </c>
      <c r="B16" s="413">
        <v>15608</v>
      </c>
      <c r="P16" s="200"/>
      <c r="T16" s="132" t="s">
        <v>62</v>
      </c>
      <c r="U16" s="132" t="s">
        <v>63</v>
      </c>
      <c r="V16" s="133">
        <v>19998</v>
      </c>
      <c r="W16" s="187">
        <f>B16-V16</f>
        <v>-4390</v>
      </c>
      <c r="X16" s="187" t="e">
        <f>T16-A16</f>
        <v>#VALUE!</v>
      </c>
    </row>
    <row r="17" spans="1:24" ht="22.5" customHeight="1">
      <c r="A17" s="415" t="s">
        <v>64</v>
      </c>
      <c r="B17" s="413">
        <v>15570</v>
      </c>
      <c r="P17" s="200"/>
      <c r="T17" s="132" t="s">
        <v>65</v>
      </c>
      <c r="U17" s="132" t="s">
        <v>66</v>
      </c>
      <c r="V17" s="133">
        <v>19998</v>
      </c>
      <c r="W17" s="187">
        <f>B17-V17</f>
        <v>-4428</v>
      </c>
      <c r="X17" s="187" t="e">
        <f>T17-A17</f>
        <v>#VALUE!</v>
      </c>
    </row>
    <row r="18" spans="1:24" ht="22.5" customHeight="1">
      <c r="A18" s="415" t="s">
        <v>67</v>
      </c>
      <c r="B18" s="413">
        <v>5194</v>
      </c>
      <c r="P18" s="200"/>
      <c r="T18" s="132" t="s">
        <v>68</v>
      </c>
      <c r="U18" s="132" t="s">
        <v>69</v>
      </c>
      <c r="V18" s="133">
        <v>19998</v>
      </c>
      <c r="W18" s="187">
        <f>B18-V18</f>
        <v>-14804</v>
      </c>
      <c r="X18" s="187" t="e">
        <f>T18-A18</f>
        <v>#VALUE!</v>
      </c>
    </row>
    <row r="19" spans="1:16" ht="22.5" customHeight="1">
      <c r="A19" s="415" t="s">
        <v>70</v>
      </c>
      <c r="B19" s="413">
        <v>7</v>
      </c>
      <c r="P19" s="200"/>
    </row>
    <row r="20" spans="1:16" ht="22.5" customHeight="1">
      <c r="A20" s="415" t="s">
        <v>71</v>
      </c>
      <c r="B20" s="413">
        <v>100</v>
      </c>
      <c r="P20" s="200"/>
    </row>
    <row r="21" spans="1:16" ht="22.5" customHeight="1">
      <c r="A21" s="415" t="s">
        <v>72</v>
      </c>
      <c r="B21" s="413">
        <v>0</v>
      </c>
      <c r="P21" s="200"/>
    </row>
    <row r="22" spans="1:16" ht="22.5" customHeight="1">
      <c r="A22" s="415" t="s">
        <v>73</v>
      </c>
      <c r="B22" s="413">
        <v>0</v>
      </c>
      <c r="P22" s="200"/>
    </row>
    <row r="23" spans="1:16" ht="22.5" customHeight="1">
      <c r="A23" s="415" t="s">
        <v>74</v>
      </c>
      <c r="B23" s="413">
        <v>12716</v>
      </c>
      <c r="P23" s="200"/>
    </row>
    <row r="24" spans="1:16" ht="22.5" customHeight="1">
      <c r="A24" s="415" t="s">
        <v>75</v>
      </c>
      <c r="B24" s="413">
        <v>6762</v>
      </c>
      <c r="P24" s="200"/>
    </row>
    <row r="25" spans="1:16" ht="22.5" customHeight="1">
      <c r="A25" s="415" t="s">
        <v>76</v>
      </c>
      <c r="B25" s="413">
        <v>50</v>
      </c>
      <c r="P25" s="200"/>
    </row>
    <row r="26" spans="1:16" ht="22.5" customHeight="1">
      <c r="A26" s="415" t="s">
        <v>77</v>
      </c>
      <c r="B26" s="413">
        <v>1406</v>
      </c>
      <c r="P26" s="200"/>
    </row>
    <row r="27" spans="1:16" ht="22.5" customHeight="1">
      <c r="A27" s="415" t="s">
        <v>78</v>
      </c>
      <c r="B27" s="416">
        <v>0</v>
      </c>
      <c r="P27" s="200"/>
    </row>
    <row r="28" spans="1:16" ht="22.5" customHeight="1">
      <c r="A28" s="415" t="s">
        <v>79</v>
      </c>
      <c r="B28" s="414">
        <v>0</v>
      </c>
      <c r="P28" s="200"/>
    </row>
    <row r="29" spans="1:2" ht="22.5" customHeight="1">
      <c r="A29" s="415" t="s">
        <v>80</v>
      </c>
      <c r="B29" s="413">
        <v>0</v>
      </c>
    </row>
    <row r="30" spans="1:2" ht="22.5" customHeight="1">
      <c r="A30" s="415" t="s">
        <v>81</v>
      </c>
      <c r="B30" s="416">
        <v>91</v>
      </c>
    </row>
    <row r="31" spans="1:2" ht="22.5" customHeight="1">
      <c r="A31" s="235" t="s">
        <v>82</v>
      </c>
      <c r="B31" s="417">
        <v>8855</v>
      </c>
    </row>
    <row r="32" spans="1:2" ht="22.5" customHeight="1">
      <c r="A32" s="239" t="s">
        <v>35</v>
      </c>
      <c r="B32" s="214">
        <v>247601</v>
      </c>
    </row>
    <row r="33" ht="15"/>
    <row r="34" ht="15"/>
    <row r="35" ht="15"/>
    <row r="36" ht="15"/>
    <row r="37" ht="15"/>
    <row r="38" ht="15"/>
    <row r="39" ht="15"/>
    <row r="40" ht="15"/>
  </sheetData>
  <sheetProtection/>
  <mergeCells count="1">
    <mergeCell ref="A2:B2"/>
  </mergeCells>
  <printOptions horizontalCentered="1"/>
  <pageMargins left="0.7086614173228347" right="0.7086614173228347" top="0.7480314960629921" bottom="0.7480314960629921" header="0.31496062992125984" footer="0.31496062992125984"/>
  <pageSetup horizontalDpi="600" verticalDpi="600" orientation="portrait" paperSize="9"/>
  <legacyDrawing r:id="rId2"/>
</worksheet>
</file>

<file path=xl/worksheets/sheet20.xml><?xml version="1.0" encoding="utf-8"?>
<worksheet xmlns="http://schemas.openxmlformats.org/spreadsheetml/2006/main" xmlns:r="http://schemas.openxmlformats.org/officeDocument/2006/relationships">
  <sheetPr>
    <tabColor indexed="45"/>
  </sheetPr>
  <dimension ref="A1:Y35"/>
  <sheetViews>
    <sheetView workbookViewId="0" topLeftCell="A1">
      <selection activeCell="A1" sqref="A1"/>
    </sheetView>
  </sheetViews>
  <sheetFormatPr defaultColWidth="7.00390625" defaultRowHeight="15"/>
  <cols>
    <col min="1" max="1" width="15.57421875" style="71" customWidth="1"/>
    <col min="2" max="2" width="46.57421875" style="66" customWidth="1"/>
    <col min="3" max="3" width="13.00390625" style="72" customWidth="1"/>
    <col min="4" max="4" width="10.421875" style="66" hidden="1" customWidth="1"/>
    <col min="5" max="5" width="9.57421875" style="70" hidden="1" customWidth="1"/>
    <col min="6" max="6" width="8.140625" style="70" hidden="1" customWidth="1"/>
    <col min="7" max="7" width="9.57421875" style="73" hidden="1" customWidth="1"/>
    <col min="8" max="8" width="17.421875" style="73" hidden="1" customWidth="1"/>
    <col min="9" max="9" width="12.421875" style="74" hidden="1" customWidth="1"/>
    <col min="10" max="10" width="7.00390625" style="75" hidden="1" customWidth="1"/>
    <col min="11" max="12" width="7.00390625" style="70" hidden="1" customWidth="1"/>
    <col min="13" max="13" width="13.8515625" style="70" hidden="1" customWidth="1"/>
    <col min="14" max="14" width="7.8515625" style="70" hidden="1" customWidth="1"/>
    <col min="15" max="15" width="9.421875" style="70" hidden="1" customWidth="1"/>
    <col min="16" max="16" width="6.8515625" style="70" hidden="1" customWidth="1"/>
    <col min="17" max="17" width="9.00390625" style="70" hidden="1" customWidth="1"/>
    <col min="18" max="18" width="5.8515625" style="70" hidden="1" customWidth="1"/>
    <col min="19" max="19" width="5.28125" style="70" hidden="1" customWidth="1"/>
    <col min="20" max="20" width="6.421875" style="70" hidden="1" customWidth="1"/>
    <col min="21" max="22" width="7.00390625" style="70" hidden="1" customWidth="1"/>
    <col min="23" max="23" width="10.57421875" style="70" hidden="1" customWidth="1"/>
    <col min="24" max="24" width="10.421875" style="70" hidden="1" customWidth="1"/>
    <col min="25" max="25" width="7.00390625" style="70" hidden="1" customWidth="1"/>
    <col min="26" max="16384" width="7.00390625" style="70" customWidth="1"/>
  </cols>
  <sheetData>
    <row r="1" ht="21.75" customHeight="1">
      <c r="A1" s="2" t="s">
        <v>913</v>
      </c>
    </row>
    <row r="2" spans="1:9" ht="22.5">
      <c r="A2" s="76" t="s">
        <v>914</v>
      </c>
      <c r="B2" s="77"/>
      <c r="C2" s="78"/>
      <c r="G2" s="70"/>
      <c r="H2" s="70"/>
      <c r="I2" s="70"/>
    </row>
    <row r="3" spans="1:13" s="66" customFormat="1" ht="21" customHeight="1">
      <c r="A3" s="71"/>
      <c r="C3" s="79" t="s">
        <v>38</v>
      </c>
      <c r="E3" s="66">
        <v>12.11</v>
      </c>
      <c r="G3" s="66">
        <v>12.22</v>
      </c>
      <c r="J3" s="72"/>
      <c r="M3" s="66">
        <v>1.2</v>
      </c>
    </row>
    <row r="4" spans="1:15" s="66" customFormat="1" ht="27" customHeight="1">
      <c r="A4" s="80" t="s">
        <v>85</v>
      </c>
      <c r="B4" s="81" t="s">
        <v>86</v>
      </c>
      <c r="C4" s="82" t="s">
        <v>87</v>
      </c>
      <c r="G4" s="83" t="s">
        <v>39</v>
      </c>
      <c r="H4" s="83" t="s">
        <v>40</v>
      </c>
      <c r="I4" s="83" t="s">
        <v>41</v>
      </c>
      <c r="J4" s="72"/>
      <c r="M4" s="83" t="s">
        <v>39</v>
      </c>
      <c r="N4" s="115" t="s">
        <v>40</v>
      </c>
      <c r="O4" s="83" t="s">
        <v>41</v>
      </c>
    </row>
    <row r="5" spans="1:25" s="66" customFormat="1" ht="26.25" customHeight="1">
      <c r="A5" s="84" t="s">
        <v>915</v>
      </c>
      <c r="B5" s="85" t="s">
        <v>916</v>
      </c>
      <c r="C5" s="86">
        <v>62950</v>
      </c>
      <c r="D5" s="87">
        <v>105429</v>
      </c>
      <c r="E5" s="88">
        <v>595734.14</v>
      </c>
      <c r="F5" s="66">
        <f>104401+13602</f>
        <v>118003</v>
      </c>
      <c r="G5" s="89" t="s">
        <v>43</v>
      </c>
      <c r="H5" s="89" t="s">
        <v>44</v>
      </c>
      <c r="I5" s="116">
        <v>596221.15</v>
      </c>
      <c r="J5" s="72">
        <f>G5-A5</f>
        <v>-8</v>
      </c>
      <c r="K5" s="87">
        <f>I5-C5</f>
        <v>533271.15</v>
      </c>
      <c r="L5" s="87">
        <v>75943</v>
      </c>
      <c r="M5" s="89" t="s">
        <v>43</v>
      </c>
      <c r="N5" s="89" t="s">
        <v>44</v>
      </c>
      <c r="O5" s="116">
        <v>643048.95</v>
      </c>
      <c r="P5" s="72">
        <f>M5-A5</f>
        <v>-8</v>
      </c>
      <c r="Q5" s="87">
        <f>O5-C5</f>
        <v>580098.95</v>
      </c>
      <c r="S5" s="66">
        <v>717759</v>
      </c>
      <c r="U5" s="123" t="s">
        <v>43</v>
      </c>
      <c r="V5" s="123" t="s">
        <v>44</v>
      </c>
      <c r="W5" s="124">
        <v>659380.53</v>
      </c>
      <c r="X5" s="66">
        <f>C5-W5</f>
        <v>-596430.53</v>
      </c>
      <c r="Y5" s="66">
        <f>U5-A5</f>
        <v>-8</v>
      </c>
    </row>
    <row r="6" spans="1:25" s="67" customFormat="1" ht="26.25" customHeight="1">
      <c r="A6" s="90" t="s">
        <v>917</v>
      </c>
      <c r="B6" s="91" t="s">
        <v>918</v>
      </c>
      <c r="C6" s="86">
        <v>8779</v>
      </c>
      <c r="D6" s="92"/>
      <c r="E6" s="92">
        <v>7616.62</v>
      </c>
      <c r="G6" s="93" t="s">
        <v>46</v>
      </c>
      <c r="H6" s="93" t="s">
        <v>47</v>
      </c>
      <c r="I6" s="117">
        <v>7616.62</v>
      </c>
      <c r="J6" s="118">
        <f>G6-A6</f>
        <v>-802</v>
      </c>
      <c r="K6" s="92">
        <f>I6-C6</f>
        <v>-1162.38</v>
      </c>
      <c r="L6" s="92"/>
      <c r="M6" s="93" t="s">
        <v>46</v>
      </c>
      <c r="N6" s="93" t="s">
        <v>47</v>
      </c>
      <c r="O6" s="117">
        <v>7749.58</v>
      </c>
      <c r="P6" s="118">
        <f>M6-A6</f>
        <v>-802</v>
      </c>
      <c r="Q6" s="92">
        <f>O6-C6</f>
        <v>-1029.42</v>
      </c>
      <c r="U6" s="125" t="s">
        <v>46</v>
      </c>
      <c r="V6" s="125" t="s">
        <v>47</v>
      </c>
      <c r="W6" s="126">
        <v>8475.47</v>
      </c>
      <c r="X6" s="67">
        <f>C6-W6</f>
        <v>303.53000000000065</v>
      </c>
      <c r="Y6" s="67">
        <f>U6-A6</f>
        <v>-802</v>
      </c>
    </row>
    <row r="7" spans="1:25" s="68" customFormat="1" ht="26.25" customHeight="1">
      <c r="A7" s="94" t="s">
        <v>919</v>
      </c>
      <c r="B7" s="95" t="s">
        <v>920</v>
      </c>
      <c r="C7" s="96">
        <v>4686</v>
      </c>
      <c r="D7" s="97"/>
      <c r="E7" s="97">
        <v>3922.87</v>
      </c>
      <c r="G7" s="98" t="s">
        <v>49</v>
      </c>
      <c r="H7" s="98" t="s">
        <v>50</v>
      </c>
      <c r="I7" s="119">
        <v>3922.87</v>
      </c>
      <c r="J7" s="120">
        <f>G7-A7</f>
        <v>-80200</v>
      </c>
      <c r="K7" s="97">
        <f>I7-C7</f>
        <v>-763.1300000000001</v>
      </c>
      <c r="L7" s="97">
        <v>750</v>
      </c>
      <c r="M7" s="98" t="s">
        <v>49</v>
      </c>
      <c r="N7" s="98" t="s">
        <v>50</v>
      </c>
      <c r="O7" s="119">
        <v>4041.81</v>
      </c>
      <c r="P7" s="120">
        <f>M7-A7</f>
        <v>-80200</v>
      </c>
      <c r="Q7" s="97">
        <f>O7-C7</f>
        <v>-644.19</v>
      </c>
      <c r="U7" s="127" t="s">
        <v>49</v>
      </c>
      <c r="V7" s="127" t="s">
        <v>50</v>
      </c>
      <c r="W7" s="128">
        <v>4680.94</v>
      </c>
      <c r="X7" s="68">
        <f>C7-W7</f>
        <v>5.0600000000004</v>
      </c>
      <c r="Y7" s="68">
        <f>U7-A7</f>
        <v>-80200</v>
      </c>
    </row>
    <row r="8" spans="1:25" s="66" customFormat="1" ht="26.25" customHeight="1">
      <c r="A8" s="94" t="s">
        <v>921</v>
      </c>
      <c r="B8" s="95" t="s">
        <v>922</v>
      </c>
      <c r="C8" s="96">
        <v>4036</v>
      </c>
      <c r="D8" s="99"/>
      <c r="E8" s="99">
        <v>135.6</v>
      </c>
      <c r="G8" s="89" t="s">
        <v>52</v>
      </c>
      <c r="H8" s="89" t="s">
        <v>53</v>
      </c>
      <c r="I8" s="116">
        <v>135.6</v>
      </c>
      <c r="J8" s="72">
        <f>G8-A8</f>
        <v>-80103</v>
      </c>
      <c r="K8" s="87">
        <f>I8-C8</f>
        <v>-3900.4</v>
      </c>
      <c r="L8" s="87"/>
      <c r="M8" s="89" t="s">
        <v>52</v>
      </c>
      <c r="N8" s="89" t="s">
        <v>53</v>
      </c>
      <c r="O8" s="116">
        <v>135.6</v>
      </c>
      <c r="P8" s="72">
        <f>M8-A8</f>
        <v>-80103</v>
      </c>
      <c r="Q8" s="87">
        <f>O8-C8</f>
        <v>-3900.4</v>
      </c>
      <c r="U8" s="123" t="s">
        <v>52</v>
      </c>
      <c r="V8" s="123" t="s">
        <v>53</v>
      </c>
      <c r="W8" s="124">
        <v>135.6</v>
      </c>
      <c r="X8" s="66">
        <f>C8-W8</f>
        <v>3900.4</v>
      </c>
      <c r="Y8" s="66">
        <f>U8-A8</f>
        <v>-80103</v>
      </c>
    </row>
    <row r="9" spans="1:23" s="66" customFormat="1" ht="26.25" customHeight="1">
      <c r="A9" s="94" t="s">
        <v>923</v>
      </c>
      <c r="B9" s="95" t="s">
        <v>924</v>
      </c>
      <c r="C9" s="96">
        <v>57</v>
      </c>
      <c r="D9" s="99"/>
      <c r="E9" s="99"/>
      <c r="G9" s="89"/>
      <c r="H9" s="89"/>
      <c r="I9" s="116"/>
      <c r="J9" s="72"/>
      <c r="K9" s="87"/>
      <c r="L9" s="87"/>
      <c r="M9" s="89"/>
      <c r="N9" s="89"/>
      <c r="O9" s="116"/>
      <c r="P9" s="72"/>
      <c r="Q9" s="87"/>
      <c r="U9" s="123"/>
      <c r="V9" s="123"/>
      <c r="W9" s="124"/>
    </row>
    <row r="10" spans="1:25" s="69" customFormat="1" ht="26.25" customHeight="1">
      <c r="A10" s="100" t="s">
        <v>925</v>
      </c>
      <c r="B10" s="101" t="s">
        <v>926</v>
      </c>
      <c r="C10" s="102">
        <v>474</v>
      </c>
      <c r="D10" s="103"/>
      <c r="E10" s="103">
        <v>7616.62</v>
      </c>
      <c r="G10" s="104" t="s">
        <v>46</v>
      </c>
      <c r="H10" s="104" t="s">
        <v>927</v>
      </c>
      <c r="I10" s="121">
        <v>7616.62</v>
      </c>
      <c r="J10" s="122">
        <f aca="true" t="shared" si="0" ref="J10:J15">G10-A10</f>
        <v>-804</v>
      </c>
      <c r="K10" s="103">
        <f aca="true" t="shared" si="1" ref="K10:K15">I10-C10</f>
        <v>7142.62</v>
      </c>
      <c r="L10" s="103"/>
      <c r="M10" s="104" t="s">
        <v>46</v>
      </c>
      <c r="N10" s="104" t="s">
        <v>927</v>
      </c>
      <c r="O10" s="121">
        <v>7749.58</v>
      </c>
      <c r="P10" s="122">
        <f aca="true" t="shared" si="2" ref="P10:P15">M10-A10</f>
        <v>-804</v>
      </c>
      <c r="Q10" s="103">
        <f aca="true" t="shared" si="3" ref="Q10:Q15">O10-C10</f>
        <v>7275.58</v>
      </c>
      <c r="U10" s="129" t="s">
        <v>46</v>
      </c>
      <c r="V10" s="129" t="s">
        <v>927</v>
      </c>
      <c r="W10" s="130">
        <v>8475.47</v>
      </c>
      <c r="X10" s="69">
        <f aca="true" t="shared" si="4" ref="X10:X15">C10-W10</f>
        <v>-8001.469999999999</v>
      </c>
      <c r="Y10" s="69">
        <f aca="true" t="shared" si="5" ref="Y10:Y15">U10-A10</f>
        <v>-804</v>
      </c>
    </row>
    <row r="11" spans="1:25" s="69" customFormat="1" ht="26.25" customHeight="1">
      <c r="A11" s="105" t="s">
        <v>928</v>
      </c>
      <c r="B11" s="106" t="s">
        <v>929</v>
      </c>
      <c r="C11" s="107">
        <v>194</v>
      </c>
      <c r="D11" s="103"/>
      <c r="E11" s="103">
        <v>3922.87</v>
      </c>
      <c r="G11" s="104" t="s">
        <v>49</v>
      </c>
      <c r="H11" s="104" t="s">
        <v>930</v>
      </c>
      <c r="I11" s="121">
        <v>3922.87</v>
      </c>
      <c r="J11" s="122">
        <f t="shared" si="0"/>
        <v>-80400</v>
      </c>
      <c r="K11" s="103">
        <f t="shared" si="1"/>
        <v>3728.87</v>
      </c>
      <c r="L11" s="103">
        <v>750</v>
      </c>
      <c r="M11" s="104" t="s">
        <v>49</v>
      </c>
      <c r="N11" s="104" t="s">
        <v>930</v>
      </c>
      <c r="O11" s="121">
        <v>4041.81</v>
      </c>
      <c r="P11" s="122">
        <f t="shared" si="2"/>
        <v>-80400</v>
      </c>
      <c r="Q11" s="103">
        <f t="shared" si="3"/>
        <v>3847.81</v>
      </c>
      <c r="U11" s="129" t="s">
        <v>49</v>
      </c>
      <c r="V11" s="129" t="s">
        <v>930</v>
      </c>
      <c r="W11" s="130">
        <v>4680.94</v>
      </c>
      <c r="X11" s="69">
        <f t="shared" si="4"/>
        <v>-4486.94</v>
      </c>
      <c r="Y11" s="69">
        <f t="shared" si="5"/>
        <v>-80400</v>
      </c>
    </row>
    <row r="12" spans="1:25" s="69" customFormat="1" ht="26.25" customHeight="1">
      <c r="A12" s="105" t="s">
        <v>931</v>
      </c>
      <c r="B12" s="106" t="s">
        <v>932</v>
      </c>
      <c r="C12" s="107">
        <v>280</v>
      </c>
      <c r="D12" s="108"/>
      <c r="E12" s="108">
        <v>135.6</v>
      </c>
      <c r="G12" s="104" t="s">
        <v>52</v>
      </c>
      <c r="H12" s="104" t="s">
        <v>933</v>
      </c>
      <c r="I12" s="121">
        <v>135.6</v>
      </c>
      <c r="J12" s="122">
        <f t="shared" si="0"/>
        <v>-80303</v>
      </c>
      <c r="K12" s="103">
        <f t="shared" si="1"/>
        <v>-144.4</v>
      </c>
      <c r="L12" s="103"/>
      <c r="M12" s="104" t="s">
        <v>52</v>
      </c>
      <c r="N12" s="104" t="s">
        <v>933</v>
      </c>
      <c r="O12" s="121">
        <v>135.6</v>
      </c>
      <c r="P12" s="122">
        <f t="shared" si="2"/>
        <v>-80303</v>
      </c>
      <c r="Q12" s="103">
        <f t="shared" si="3"/>
        <v>-144.4</v>
      </c>
      <c r="U12" s="129" t="s">
        <v>52</v>
      </c>
      <c r="V12" s="129" t="s">
        <v>933</v>
      </c>
      <c r="W12" s="130">
        <v>135.6</v>
      </c>
      <c r="X12" s="69">
        <f t="shared" si="4"/>
        <v>144.4</v>
      </c>
      <c r="Y12" s="69">
        <f t="shared" si="5"/>
        <v>-80303</v>
      </c>
    </row>
    <row r="13" spans="1:25" s="66" customFormat="1" ht="26.25" customHeight="1">
      <c r="A13" s="109">
        <v>20910</v>
      </c>
      <c r="B13" s="110" t="s">
        <v>934</v>
      </c>
      <c r="C13" s="86">
        <v>9172</v>
      </c>
      <c r="D13" s="87"/>
      <c r="E13" s="87">
        <v>7616.62</v>
      </c>
      <c r="G13" s="89" t="s">
        <v>46</v>
      </c>
      <c r="H13" s="89" t="s">
        <v>47</v>
      </c>
      <c r="I13" s="116">
        <v>7616.62</v>
      </c>
      <c r="J13" s="72">
        <f t="shared" si="0"/>
        <v>-809</v>
      </c>
      <c r="K13" s="87">
        <f t="shared" si="1"/>
        <v>-1555.38</v>
      </c>
      <c r="L13" s="87"/>
      <c r="M13" s="89" t="s">
        <v>46</v>
      </c>
      <c r="N13" s="89" t="s">
        <v>47</v>
      </c>
      <c r="O13" s="116">
        <v>7749.58</v>
      </c>
      <c r="P13" s="72">
        <f t="shared" si="2"/>
        <v>-809</v>
      </c>
      <c r="Q13" s="87">
        <f t="shared" si="3"/>
        <v>-1422.42</v>
      </c>
      <c r="U13" s="123" t="s">
        <v>46</v>
      </c>
      <c r="V13" s="123" t="s">
        <v>47</v>
      </c>
      <c r="W13" s="124">
        <v>8475.47</v>
      </c>
      <c r="X13" s="66">
        <f t="shared" si="4"/>
        <v>696.5300000000007</v>
      </c>
      <c r="Y13" s="66">
        <f t="shared" si="5"/>
        <v>-809</v>
      </c>
    </row>
    <row r="14" spans="1:25" s="66" customFormat="1" ht="26.25" customHeight="1">
      <c r="A14" s="111">
        <v>2091001</v>
      </c>
      <c r="B14" s="112" t="s">
        <v>935</v>
      </c>
      <c r="C14" s="96">
        <v>8923</v>
      </c>
      <c r="D14" s="87"/>
      <c r="E14" s="87">
        <v>3922.87</v>
      </c>
      <c r="G14" s="89" t="s">
        <v>49</v>
      </c>
      <c r="H14" s="89" t="s">
        <v>50</v>
      </c>
      <c r="I14" s="116">
        <v>3922.87</v>
      </c>
      <c r="J14" s="72">
        <f t="shared" si="0"/>
        <v>-80900</v>
      </c>
      <c r="K14" s="87">
        <f t="shared" si="1"/>
        <v>-5000.13</v>
      </c>
      <c r="L14" s="87">
        <v>750</v>
      </c>
      <c r="M14" s="89" t="s">
        <v>49</v>
      </c>
      <c r="N14" s="89" t="s">
        <v>50</v>
      </c>
      <c r="O14" s="116">
        <v>4041.81</v>
      </c>
      <c r="P14" s="72">
        <f t="shared" si="2"/>
        <v>-80900</v>
      </c>
      <c r="Q14" s="87">
        <f t="shared" si="3"/>
        <v>-4881.1900000000005</v>
      </c>
      <c r="U14" s="123" t="s">
        <v>49</v>
      </c>
      <c r="V14" s="123" t="s">
        <v>50</v>
      </c>
      <c r="W14" s="124">
        <v>4680.94</v>
      </c>
      <c r="X14" s="66">
        <f t="shared" si="4"/>
        <v>4242.06</v>
      </c>
      <c r="Y14" s="66">
        <f t="shared" si="5"/>
        <v>-80900</v>
      </c>
    </row>
    <row r="15" spans="1:25" s="66" customFormat="1" ht="26.25" customHeight="1">
      <c r="A15" s="111">
        <v>2091002</v>
      </c>
      <c r="B15" s="112" t="s">
        <v>936</v>
      </c>
      <c r="C15" s="96">
        <v>245</v>
      </c>
      <c r="D15" s="99"/>
      <c r="E15" s="99">
        <v>135.6</v>
      </c>
      <c r="G15" s="89" t="s">
        <v>52</v>
      </c>
      <c r="H15" s="89" t="s">
        <v>53</v>
      </c>
      <c r="I15" s="116">
        <v>135.6</v>
      </c>
      <c r="J15" s="72">
        <f t="shared" si="0"/>
        <v>-80803</v>
      </c>
      <c r="K15" s="87">
        <f t="shared" si="1"/>
        <v>-109.4</v>
      </c>
      <c r="L15" s="87"/>
      <c r="M15" s="89" t="s">
        <v>52</v>
      </c>
      <c r="N15" s="89" t="s">
        <v>53</v>
      </c>
      <c r="O15" s="116">
        <v>135.6</v>
      </c>
      <c r="P15" s="72">
        <f t="shared" si="2"/>
        <v>-80803</v>
      </c>
      <c r="Q15" s="87">
        <f t="shared" si="3"/>
        <v>-109.4</v>
      </c>
      <c r="U15" s="123" t="s">
        <v>52</v>
      </c>
      <c r="V15" s="123" t="s">
        <v>53</v>
      </c>
      <c r="W15" s="124">
        <v>135.6</v>
      </c>
      <c r="X15" s="66">
        <f t="shared" si="4"/>
        <v>109.4</v>
      </c>
      <c r="Y15" s="66">
        <f t="shared" si="5"/>
        <v>-80803</v>
      </c>
    </row>
    <row r="16" spans="1:23" s="66" customFormat="1" ht="26.25" customHeight="1">
      <c r="A16" s="111">
        <v>2091099</v>
      </c>
      <c r="B16" s="112" t="s">
        <v>937</v>
      </c>
      <c r="C16" s="96">
        <v>4</v>
      </c>
      <c r="D16" s="99"/>
      <c r="E16" s="99"/>
      <c r="G16" s="89"/>
      <c r="H16" s="89"/>
      <c r="I16" s="116"/>
      <c r="J16" s="72"/>
      <c r="K16" s="87"/>
      <c r="L16" s="87"/>
      <c r="M16" s="89"/>
      <c r="N16" s="89"/>
      <c r="O16" s="116"/>
      <c r="P16" s="72"/>
      <c r="Q16" s="87"/>
      <c r="U16" s="123"/>
      <c r="V16" s="123"/>
      <c r="W16" s="124"/>
    </row>
    <row r="17" spans="1:25" s="66" customFormat="1" ht="26.25" customHeight="1">
      <c r="A17" s="109">
        <v>20911</v>
      </c>
      <c r="B17" s="110" t="s">
        <v>938</v>
      </c>
      <c r="C17" s="86">
        <v>20935</v>
      </c>
      <c r="D17" s="87"/>
      <c r="E17" s="87">
        <v>7616.62</v>
      </c>
      <c r="G17" s="89" t="s">
        <v>46</v>
      </c>
      <c r="H17" s="89" t="s">
        <v>47</v>
      </c>
      <c r="I17" s="116">
        <v>7616.62</v>
      </c>
      <c r="J17" s="72">
        <f>G17-A17</f>
        <v>-810</v>
      </c>
      <c r="K17" s="87">
        <f>I17-C17</f>
        <v>-13318.380000000001</v>
      </c>
      <c r="L17" s="87"/>
      <c r="M17" s="89" t="s">
        <v>46</v>
      </c>
      <c r="N17" s="89" t="s">
        <v>47</v>
      </c>
      <c r="O17" s="116">
        <v>7749.58</v>
      </c>
      <c r="P17" s="72">
        <f>M17-A17</f>
        <v>-810</v>
      </c>
      <c r="Q17" s="87">
        <f>O17-C17</f>
        <v>-13185.42</v>
      </c>
      <c r="U17" s="123" t="s">
        <v>46</v>
      </c>
      <c r="V17" s="123" t="s">
        <v>47</v>
      </c>
      <c r="W17" s="124">
        <v>8475.47</v>
      </c>
      <c r="X17" s="66">
        <f aca="true" t="shared" si="6" ref="X17:X22">C17-W17</f>
        <v>12459.53</v>
      </c>
      <c r="Y17" s="66">
        <f aca="true" t="shared" si="7" ref="Y17:Y22">U17-A17</f>
        <v>-810</v>
      </c>
    </row>
    <row r="18" spans="1:25" s="66" customFormat="1" ht="26.25" customHeight="1">
      <c r="A18" s="111">
        <v>2091101</v>
      </c>
      <c r="B18" s="112" t="s">
        <v>935</v>
      </c>
      <c r="C18" s="96">
        <v>20935</v>
      </c>
      <c r="D18" s="87"/>
      <c r="E18" s="87">
        <v>3922.87</v>
      </c>
      <c r="G18" s="89" t="s">
        <v>49</v>
      </c>
      <c r="H18" s="89" t="s">
        <v>50</v>
      </c>
      <c r="I18" s="116">
        <v>3922.87</v>
      </c>
      <c r="J18" s="72">
        <f>G18-A18</f>
        <v>-81000</v>
      </c>
      <c r="K18" s="87">
        <f>I18-C18</f>
        <v>-17012.13</v>
      </c>
      <c r="L18" s="87">
        <v>750</v>
      </c>
      <c r="M18" s="89" t="s">
        <v>49</v>
      </c>
      <c r="N18" s="89" t="s">
        <v>50</v>
      </c>
      <c r="O18" s="116">
        <v>4041.81</v>
      </c>
      <c r="P18" s="72">
        <f>M18-A18</f>
        <v>-81000</v>
      </c>
      <c r="Q18" s="87">
        <f>O18-C18</f>
        <v>-16893.19</v>
      </c>
      <c r="U18" s="123" t="s">
        <v>49</v>
      </c>
      <c r="V18" s="123" t="s">
        <v>50</v>
      </c>
      <c r="W18" s="124">
        <v>4680.94</v>
      </c>
      <c r="X18" s="66">
        <f t="shared" si="6"/>
        <v>16254.060000000001</v>
      </c>
      <c r="Y18" s="66">
        <f t="shared" si="7"/>
        <v>-81000</v>
      </c>
    </row>
    <row r="19" spans="1:25" s="66" customFormat="1" ht="26.25" customHeight="1">
      <c r="A19" s="109">
        <v>20912</v>
      </c>
      <c r="B19" s="110" t="s">
        <v>939</v>
      </c>
      <c r="C19" s="86">
        <v>23590</v>
      </c>
      <c r="D19" s="99"/>
      <c r="E19" s="99">
        <v>135.6</v>
      </c>
      <c r="G19" s="89" t="s">
        <v>52</v>
      </c>
      <c r="H19" s="89" t="s">
        <v>53</v>
      </c>
      <c r="I19" s="116">
        <v>135.6</v>
      </c>
      <c r="J19" s="72">
        <f>G19-A19</f>
        <v>1989287</v>
      </c>
      <c r="K19" s="87">
        <f>I19-C19</f>
        <v>-23454.4</v>
      </c>
      <c r="L19" s="87"/>
      <c r="M19" s="89" t="s">
        <v>52</v>
      </c>
      <c r="N19" s="89" t="s">
        <v>53</v>
      </c>
      <c r="O19" s="116">
        <v>135.6</v>
      </c>
      <c r="P19" s="72">
        <f>M19-A19</f>
        <v>1989287</v>
      </c>
      <c r="Q19" s="87">
        <f>O19-C19</f>
        <v>-23454.4</v>
      </c>
      <c r="U19" s="123" t="s">
        <v>52</v>
      </c>
      <c r="V19" s="123" t="s">
        <v>53</v>
      </c>
      <c r="W19" s="124">
        <v>135.6</v>
      </c>
      <c r="X19" s="66">
        <f t="shared" si="6"/>
        <v>23454.4</v>
      </c>
      <c r="Y19" s="66">
        <f t="shared" si="7"/>
        <v>1989287</v>
      </c>
    </row>
    <row r="20" spans="1:25" s="66" customFormat="1" ht="26.25" customHeight="1">
      <c r="A20" s="111">
        <v>2091201</v>
      </c>
      <c r="B20" s="112" t="s">
        <v>940</v>
      </c>
      <c r="C20" s="96">
        <v>23590</v>
      </c>
      <c r="D20" s="87"/>
      <c r="E20" s="87">
        <v>7616.62</v>
      </c>
      <c r="G20" s="89" t="s">
        <v>46</v>
      </c>
      <c r="H20" s="89" t="s">
        <v>47</v>
      </c>
      <c r="I20" s="116">
        <v>7616.62</v>
      </c>
      <c r="J20" s="72">
        <f>G20-A20</f>
        <v>-2071100</v>
      </c>
      <c r="K20" s="87">
        <f>I20-C20</f>
        <v>-15973.380000000001</v>
      </c>
      <c r="L20" s="87"/>
      <c r="M20" s="89" t="s">
        <v>46</v>
      </c>
      <c r="N20" s="89" t="s">
        <v>47</v>
      </c>
      <c r="O20" s="116">
        <v>7749.58</v>
      </c>
      <c r="P20" s="72">
        <f>M20-A20</f>
        <v>-2071100</v>
      </c>
      <c r="Q20" s="87">
        <f>O20-C20</f>
        <v>-15840.42</v>
      </c>
      <c r="U20" s="123" t="s">
        <v>46</v>
      </c>
      <c r="V20" s="123" t="s">
        <v>47</v>
      </c>
      <c r="W20" s="124">
        <v>8475.47</v>
      </c>
      <c r="X20" s="66">
        <f t="shared" si="6"/>
        <v>15114.53</v>
      </c>
      <c r="Y20" s="66">
        <f t="shared" si="7"/>
        <v>-2071100</v>
      </c>
    </row>
    <row r="21" spans="1:25" s="66" customFormat="1" ht="26.25" customHeight="1">
      <c r="A21" s="113" t="s">
        <v>725</v>
      </c>
      <c r="B21" s="114"/>
      <c r="C21" s="86">
        <v>62950</v>
      </c>
      <c r="D21" s="99"/>
      <c r="E21" s="99">
        <v>135.6</v>
      </c>
      <c r="G21" s="89" t="s">
        <v>52</v>
      </c>
      <c r="H21" s="89" t="s">
        <v>53</v>
      </c>
      <c r="I21" s="116">
        <v>135.6</v>
      </c>
      <c r="J21" s="72" t="e">
        <f>G21-A21</f>
        <v>#VALUE!</v>
      </c>
      <c r="K21" s="87">
        <f>I21-C21</f>
        <v>-62814.4</v>
      </c>
      <c r="L21" s="87"/>
      <c r="M21" s="89" t="s">
        <v>52</v>
      </c>
      <c r="N21" s="89" t="s">
        <v>53</v>
      </c>
      <c r="O21" s="116">
        <v>135.6</v>
      </c>
      <c r="P21" s="72" t="e">
        <f>M21-A21</f>
        <v>#VALUE!</v>
      </c>
      <c r="Q21" s="87">
        <f>O21-C21</f>
        <v>-62814.4</v>
      </c>
      <c r="U21" s="123" t="s">
        <v>52</v>
      </c>
      <c r="V21" s="123" t="s">
        <v>53</v>
      </c>
      <c r="W21" s="124">
        <v>135.6</v>
      </c>
      <c r="X21" s="66">
        <f t="shared" si="6"/>
        <v>62814.4</v>
      </c>
      <c r="Y21" s="66" t="e">
        <f t="shared" si="7"/>
        <v>#VALUE!</v>
      </c>
    </row>
    <row r="22" spans="17:25" ht="19.5" customHeight="1">
      <c r="Q22" s="131"/>
      <c r="U22" s="132" t="s">
        <v>68</v>
      </c>
      <c r="V22" s="132" t="s">
        <v>69</v>
      </c>
      <c r="W22" s="133">
        <v>19998</v>
      </c>
      <c r="X22" s="70">
        <f t="shared" si="6"/>
        <v>-19998</v>
      </c>
      <c r="Y22" s="70">
        <f t="shared" si="7"/>
        <v>2320301</v>
      </c>
    </row>
    <row r="23" ht="19.5" customHeight="1">
      <c r="Q23" s="131"/>
    </row>
    <row r="24" ht="19.5" customHeight="1">
      <c r="Q24" s="131"/>
    </row>
    <row r="25" ht="19.5" customHeight="1">
      <c r="Q25" s="131"/>
    </row>
    <row r="26" ht="19.5" customHeight="1">
      <c r="Q26" s="131"/>
    </row>
    <row r="27" ht="19.5" customHeight="1">
      <c r="Q27" s="131"/>
    </row>
    <row r="28" ht="19.5" customHeight="1">
      <c r="Q28" s="131"/>
    </row>
    <row r="29" ht="19.5" customHeight="1">
      <c r="Q29" s="131"/>
    </row>
    <row r="30" ht="19.5" customHeight="1">
      <c r="Q30" s="131"/>
    </row>
    <row r="31" ht="19.5" customHeight="1">
      <c r="Q31" s="131"/>
    </row>
    <row r="32" ht="19.5" customHeight="1">
      <c r="Q32" s="131"/>
    </row>
    <row r="33" s="70" customFormat="1" ht="19.5" customHeight="1">
      <c r="Q33" s="131"/>
    </row>
    <row r="34" s="70" customFormat="1" ht="19.5" customHeight="1">
      <c r="Q34" s="131"/>
    </row>
    <row r="35" s="70" customFormat="1" ht="19.5" customHeight="1">
      <c r="Q35" s="131"/>
    </row>
  </sheetData>
  <sheetProtection/>
  <mergeCells count="2">
    <mergeCell ref="A2:C2"/>
    <mergeCell ref="A21:B21"/>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21.xml><?xml version="1.0" encoding="utf-8"?>
<worksheet xmlns="http://schemas.openxmlformats.org/spreadsheetml/2006/main" xmlns:r="http://schemas.openxmlformats.org/officeDocument/2006/relationships">
  <dimension ref="A1:G12"/>
  <sheetViews>
    <sheetView workbookViewId="0" topLeftCell="A4">
      <selection activeCell="A4" sqref="A4"/>
    </sheetView>
  </sheetViews>
  <sheetFormatPr defaultColWidth="10.00390625" defaultRowHeight="15"/>
  <cols>
    <col min="1" max="7" width="23.140625" style="1" customWidth="1"/>
    <col min="8" max="8" width="2.57421875" style="1" customWidth="1"/>
    <col min="9" max="16384" width="10.00390625" style="1" customWidth="1"/>
  </cols>
  <sheetData>
    <row r="1" spans="1:2" ht="22.5" hidden="1">
      <c r="A1" s="16" t="s">
        <v>941</v>
      </c>
      <c r="B1" s="16" t="s">
        <v>942</v>
      </c>
    </row>
    <row r="2" spans="1:3" ht="13.5" hidden="1">
      <c r="A2" s="16" t="s">
        <v>943</v>
      </c>
      <c r="B2" s="16" t="s">
        <v>944</v>
      </c>
      <c r="C2" s="16"/>
    </row>
    <row r="3" spans="1:7" ht="13.5" hidden="1">
      <c r="A3" s="16" t="s">
        <v>945</v>
      </c>
      <c r="C3" s="16" t="s">
        <v>946</v>
      </c>
      <c r="D3" s="16" t="s">
        <v>947</v>
      </c>
      <c r="F3" s="16" t="s">
        <v>948</v>
      </c>
      <c r="G3" s="16" t="s">
        <v>949</v>
      </c>
    </row>
    <row r="4" ht="14.25" customHeight="1">
      <c r="A4" s="2" t="s">
        <v>950</v>
      </c>
    </row>
    <row r="5" spans="1:7" ht="28.5" customHeight="1">
      <c r="A5" s="17" t="s">
        <v>951</v>
      </c>
      <c r="B5" s="17"/>
      <c r="C5" s="17"/>
      <c r="D5" s="17"/>
      <c r="E5" s="17"/>
      <c r="F5" s="17"/>
      <c r="G5" s="17"/>
    </row>
    <row r="6" spans="1:7" ht="14.25" customHeight="1">
      <c r="A6" s="16"/>
      <c r="B6" s="16"/>
      <c r="G6" s="18" t="s">
        <v>952</v>
      </c>
    </row>
    <row r="7" spans="1:7" ht="14.25" customHeight="1">
      <c r="A7" s="51" t="s">
        <v>953</v>
      </c>
      <c r="B7" s="52" t="s">
        <v>954</v>
      </c>
      <c r="C7" s="52"/>
      <c r="D7" s="52"/>
      <c r="E7" s="53" t="s">
        <v>955</v>
      </c>
      <c r="F7" s="53"/>
      <c r="G7" s="53"/>
    </row>
    <row r="8" spans="1:7" ht="14.25" customHeight="1">
      <c r="A8" s="51"/>
      <c r="B8" s="54"/>
      <c r="C8" s="55" t="s">
        <v>956</v>
      </c>
      <c r="D8" s="56" t="s">
        <v>957</v>
      </c>
      <c r="E8" s="57"/>
      <c r="F8" s="55" t="s">
        <v>956</v>
      </c>
      <c r="G8" s="58" t="s">
        <v>957</v>
      </c>
    </row>
    <row r="9" spans="1:7" ht="19.5" customHeight="1">
      <c r="A9" s="59" t="s">
        <v>958</v>
      </c>
      <c r="B9" s="60" t="s">
        <v>959</v>
      </c>
      <c r="C9" s="61" t="s">
        <v>960</v>
      </c>
      <c r="D9" s="62" t="s">
        <v>961</v>
      </c>
      <c r="E9" s="60" t="s">
        <v>962</v>
      </c>
      <c r="F9" s="61" t="s">
        <v>963</v>
      </c>
      <c r="G9" s="63" t="s">
        <v>964</v>
      </c>
    </row>
    <row r="10" spans="1:7" ht="19.5" customHeight="1">
      <c r="A10" s="64" t="s">
        <v>965</v>
      </c>
      <c r="B10" s="46">
        <v>12.1924</v>
      </c>
      <c r="C10" s="47">
        <v>5.707</v>
      </c>
      <c r="D10" s="65">
        <v>6.4854</v>
      </c>
      <c r="E10" s="46">
        <v>8.8736465234</v>
      </c>
      <c r="F10" s="46">
        <v>3.5161367183</v>
      </c>
      <c r="G10" s="47">
        <v>5.3575098051</v>
      </c>
    </row>
    <row r="11" spans="1:7" ht="14.25" customHeight="1">
      <c r="A11" s="35" t="s">
        <v>966</v>
      </c>
      <c r="B11" s="35"/>
      <c r="C11" s="35"/>
      <c r="D11" s="35"/>
      <c r="E11" s="35"/>
      <c r="F11" s="35"/>
      <c r="G11" s="35"/>
    </row>
    <row r="12" spans="1:7" ht="14.25" customHeight="1">
      <c r="A12" s="16" t="s">
        <v>967</v>
      </c>
      <c r="B12" s="16"/>
      <c r="C12" s="16"/>
      <c r="D12" s="16"/>
      <c r="E12" s="16"/>
      <c r="F12" s="16"/>
      <c r="G12" s="16"/>
    </row>
  </sheetData>
  <sheetProtection/>
  <mergeCells count="6">
    <mergeCell ref="A5:G5"/>
    <mergeCell ref="B7:D7"/>
    <mergeCell ref="E7:G7"/>
    <mergeCell ref="A11:G11"/>
    <mergeCell ref="A12:G12"/>
    <mergeCell ref="A7:A8"/>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C16"/>
  <sheetViews>
    <sheetView workbookViewId="0" topLeftCell="A4">
      <selection activeCell="A4" sqref="A4"/>
    </sheetView>
  </sheetViews>
  <sheetFormatPr defaultColWidth="10.00390625" defaultRowHeight="15"/>
  <cols>
    <col min="1" max="1" width="51.140625" style="1" customWidth="1"/>
    <col min="2" max="2" width="24.28125" style="1" customWidth="1"/>
    <col min="3" max="3" width="21.7109375" style="1" customWidth="1"/>
    <col min="4" max="4" width="9.7109375" style="1" customWidth="1"/>
    <col min="5" max="16384" width="10.00390625" style="1" customWidth="1"/>
  </cols>
  <sheetData>
    <row r="1" ht="13.5" hidden="1">
      <c r="A1" s="16" t="s">
        <v>941</v>
      </c>
    </row>
    <row r="2" spans="1:3" ht="13.5" hidden="1">
      <c r="A2" s="16" t="s">
        <v>968</v>
      </c>
      <c r="B2" s="16" t="s">
        <v>943</v>
      </c>
      <c r="C2" s="16" t="s">
        <v>969</v>
      </c>
    </row>
    <row r="3" spans="1:3" ht="13.5" hidden="1">
      <c r="A3" s="16" t="s">
        <v>970</v>
      </c>
      <c r="B3" s="16" t="s">
        <v>971</v>
      </c>
      <c r="C3" s="16" t="s">
        <v>972</v>
      </c>
    </row>
    <row r="4" ht="14.25" customHeight="1">
      <c r="A4" s="2" t="s">
        <v>973</v>
      </c>
    </row>
    <row r="5" spans="1:3" ht="28.5" customHeight="1">
      <c r="A5" s="17" t="s">
        <v>974</v>
      </c>
      <c r="B5" s="17"/>
      <c r="C5" s="17"/>
    </row>
    <row r="6" spans="1:3" ht="14.25" customHeight="1">
      <c r="A6" s="16"/>
      <c r="B6" s="16"/>
      <c r="C6" s="18" t="s">
        <v>952</v>
      </c>
    </row>
    <row r="7" spans="1:3" ht="19.5" customHeight="1">
      <c r="A7" s="43" t="s">
        <v>975</v>
      </c>
      <c r="B7" s="43" t="s">
        <v>4</v>
      </c>
      <c r="C7" s="44" t="s">
        <v>976</v>
      </c>
    </row>
    <row r="8" spans="1:3" ht="25.5" customHeight="1">
      <c r="A8" s="45" t="s">
        <v>977</v>
      </c>
      <c r="B8" s="46" t="s">
        <v>978</v>
      </c>
      <c r="C8" s="47">
        <v>2.5412193169</v>
      </c>
    </row>
    <row r="9" spans="1:3" ht="25.5" customHeight="1">
      <c r="A9" s="45" t="s">
        <v>979</v>
      </c>
      <c r="B9" s="46">
        <v>5.707</v>
      </c>
      <c r="C9" s="47"/>
    </row>
    <row r="10" spans="1:3" ht="25.5" customHeight="1">
      <c r="A10" s="45" t="s">
        <v>980</v>
      </c>
      <c r="B10" s="46" t="s">
        <v>978</v>
      </c>
      <c r="C10" s="47">
        <v>1.9238</v>
      </c>
    </row>
    <row r="11" spans="1:3" ht="25.5" customHeight="1">
      <c r="A11" s="45" t="s">
        <v>981</v>
      </c>
      <c r="B11" s="46" t="s">
        <v>982</v>
      </c>
      <c r="C11" s="47">
        <v>0</v>
      </c>
    </row>
    <row r="12" spans="1:3" ht="25.5" customHeight="1">
      <c r="A12" s="45" t="s">
        <v>983</v>
      </c>
      <c r="B12" s="46"/>
      <c r="C12" s="47">
        <v>1.9238</v>
      </c>
    </row>
    <row r="13" spans="1:3" ht="25.5" customHeight="1">
      <c r="A13" s="45" t="s">
        <v>984</v>
      </c>
      <c r="B13" s="46"/>
      <c r="C13" s="47">
        <v>0.9488825986</v>
      </c>
    </row>
    <row r="14" spans="1:3" ht="25.5" customHeight="1">
      <c r="A14" s="45" t="s">
        <v>985</v>
      </c>
      <c r="B14" s="46"/>
      <c r="C14" s="47">
        <v>3.5161367183</v>
      </c>
    </row>
    <row r="15" spans="1:3" ht="25.5" customHeight="1">
      <c r="A15" s="45" t="s">
        <v>986</v>
      </c>
      <c r="B15" s="46">
        <v>4</v>
      </c>
      <c r="C15" s="47"/>
    </row>
    <row r="16" spans="1:3" ht="25.5" customHeight="1">
      <c r="A16" s="48" t="s">
        <v>987</v>
      </c>
      <c r="B16" s="49">
        <v>9.590148</v>
      </c>
      <c r="C16" s="50"/>
    </row>
  </sheetData>
  <sheetProtection/>
  <mergeCells count="1">
    <mergeCell ref="A5:C5"/>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C14"/>
  <sheetViews>
    <sheetView workbookViewId="0" topLeftCell="A4">
      <selection activeCell="A4" sqref="A4"/>
    </sheetView>
  </sheetViews>
  <sheetFormatPr defaultColWidth="10.00390625" defaultRowHeight="15"/>
  <cols>
    <col min="1" max="1" width="51.140625" style="1" customWidth="1"/>
    <col min="2" max="2" width="24.28125" style="1" customWidth="1"/>
    <col min="3" max="3" width="21.7109375" style="1" customWidth="1"/>
    <col min="4" max="4" width="9.7109375" style="1" customWidth="1"/>
    <col min="5" max="16384" width="10.00390625" style="1" customWidth="1"/>
  </cols>
  <sheetData>
    <row r="1" spans="1:2" ht="13.5" hidden="1">
      <c r="A1" s="16" t="s">
        <v>941</v>
      </c>
      <c r="B1" s="16"/>
    </row>
    <row r="2" spans="1:3" ht="13.5" hidden="1">
      <c r="A2" s="16" t="s">
        <v>968</v>
      </c>
      <c r="B2" s="16" t="s">
        <v>943</v>
      </c>
      <c r="C2" s="16" t="s">
        <v>969</v>
      </c>
    </row>
    <row r="3" spans="1:3" ht="13.5" hidden="1">
      <c r="A3" s="16" t="s">
        <v>970</v>
      </c>
      <c r="B3" s="16" t="s">
        <v>971</v>
      </c>
      <c r="C3" s="16" t="s">
        <v>972</v>
      </c>
    </row>
    <row r="4" ht="14.25" customHeight="1">
      <c r="A4" s="2" t="s">
        <v>988</v>
      </c>
    </row>
    <row r="5" spans="1:3" ht="28.5" customHeight="1">
      <c r="A5" s="17" t="s">
        <v>989</v>
      </c>
      <c r="B5" s="17"/>
      <c r="C5" s="17"/>
    </row>
    <row r="6" spans="1:3" ht="14.25" customHeight="1">
      <c r="A6" s="16"/>
      <c r="B6" s="16"/>
      <c r="C6" s="18" t="s">
        <v>952</v>
      </c>
    </row>
    <row r="7" spans="1:3" ht="19.5" customHeight="1">
      <c r="A7" s="43" t="s">
        <v>975</v>
      </c>
      <c r="B7" s="43" t="s">
        <v>4</v>
      </c>
      <c r="C7" s="44" t="s">
        <v>976</v>
      </c>
    </row>
    <row r="8" spans="1:3" ht="25.5" customHeight="1">
      <c r="A8" s="45" t="s">
        <v>990</v>
      </c>
      <c r="B8" s="46"/>
      <c r="C8" s="47">
        <v>1.2221182651</v>
      </c>
    </row>
    <row r="9" spans="1:3" ht="25.5" customHeight="1">
      <c r="A9" s="45" t="s">
        <v>991</v>
      </c>
      <c r="B9" s="46">
        <v>6.4854</v>
      </c>
      <c r="C9" s="47"/>
    </row>
    <row r="10" spans="1:3" ht="25.5" customHeight="1">
      <c r="A10" s="45" t="s">
        <v>992</v>
      </c>
      <c r="B10" s="46"/>
      <c r="C10" s="47">
        <v>4.7182</v>
      </c>
    </row>
    <row r="11" spans="1:3" ht="25.5" customHeight="1">
      <c r="A11" s="45" t="s">
        <v>993</v>
      </c>
      <c r="B11" s="46"/>
      <c r="C11" s="47">
        <v>0.58280846</v>
      </c>
    </row>
    <row r="12" spans="1:3" ht="25.5" customHeight="1">
      <c r="A12" s="45" t="s">
        <v>994</v>
      </c>
      <c r="B12" s="46"/>
      <c r="C12" s="47">
        <v>5.3575098051</v>
      </c>
    </row>
    <row r="13" spans="1:3" ht="25.5" customHeight="1">
      <c r="A13" s="45" t="s">
        <v>995</v>
      </c>
      <c r="B13" s="46">
        <v>3.65</v>
      </c>
      <c r="C13" s="47"/>
    </row>
    <row r="14" spans="1:3" ht="25.5" customHeight="1">
      <c r="A14" s="48" t="s">
        <v>996</v>
      </c>
      <c r="B14" s="49">
        <v>10.0558</v>
      </c>
      <c r="C14" s="50"/>
    </row>
  </sheetData>
  <sheetProtection/>
  <mergeCells count="1">
    <mergeCell ref="A5:C5"/>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D30"/>
  <sheetViews>
    <sheetView workbookViewId="0" topLeftCell="A4">
      <selection activeCell="A4" sqref="A4"/>
    </sheetView>
  </sheetViews>
  <sheetFormatPr defaultColWidth="10.00390625" defaultRowHeight="15"/>
  <cols>
    <col min="1" max="1" width="38.8515625" style="1" customWidth="1"/>
    <col min="2" max="2" width="18.7109375" style="1" customWidth="1"/>
    <col min="3" max="3" width="28.8515625" style="1" customWidth="1"/>
    <col min="4" max="4" width="25.00390625" style="1" customWidth="1"/>
    <col min="5" max="5" width="2.57421875" style="1" customWidth="1"/>
    <col min="6" max="16384" width="10.00390625" style="1" customWidth="1"/>
  </cols>
  <sheetData>
    <row r="1" spans="1:2" ht="13.5" hidden="1">
      <c r="A1" s="16" t="s">
        <v>941</v>
      </c>
      <c r="B1" s="16"/>
    </row>
    <row r="2" spans="1:4" ht="13.5" hidden="1">
      <c r="A2" s="16" t="s">
        <v>968</v>
      </c>
      <c r="B2" s="16" t="s">
        <v>943</v>
      </c>
      <c r="C2" s="16" t="s">
        <v>969</v>
      </c>
      <c r="D2" s="16" t="s">
        <v>944</v>
      </c>
    </row>
    <row r="3" spans="1:4" ht="13.5" hidden="1">
      <c r="A3" s="16" t="s">
        <v>970</v>
      </c>
      <c r="C3" s="16" t="s">
        <v>997</v>
      </c>
      <c r="D3" s="16" t="s">
        <v>998</v>
      </c>
    </row>
    <row r="4" ht="14.25" customHeight="1">
      <c r="A4" s="2" t="s">
        <v>999</v>
      </c>
    </row>
    <row r="5" spans="1:4" ht="28.5" customHeight="1">
      <c r="A5" s="17" t="s">
        <v>1000</v>
      </c>
      <c r="B5" s="17"/>
      <c r="C5" s="17"/>
      <c r="D5" s="17"/>
    </row>
    <row r="6" ht="14.25" customHeight="1">
      <c r="D6" s="18" t="s">
        <v>952</v>
      </c>
    </row>
    <row r="7" spans="1:4" ht="21.75" customHeight="1">
      <c r="A7" s="36" t="s">
        <v>975</v>
      </c>
      <c r="B7" s="20" t="s">
        <v>1001</v>
      </c>
      <c r="C7" s="20" t="s">
        <v>1002</v>
      </c>
      <c r="D7" s="36" t="s">
        <v>1003</v>
      </c>
    </row>
    <row r="8" spans="1:4" ht="19.5" customHeight="1">
      <c r="A8" s="37" t="s">
        <v>1004</v>
      </c>
      <c r="B8" s="33" t="s">
        <v>1005</v>
      </c>
      <c r="C8" s="29">
        <v>6.642</v>
      </c>
      <c r="D8" s="38">
        <v>6.642</v>
      </c>
    </row>
    <row r="9" spans="1:4" ht="19.5" customHeight="1">
      <c r="A9" s="37" t="s">
        <v>1006</v>
      </c>
      <c r="B9" s="33" t="s">
        <v>960</v>
      </c>
      <c r="C9" s="29">
        <v>1.9238</v>
      </c>
      <c r="D9" s="38">
        <v>1.9238</v>
      </c>
    </row>
    <row r="10" spans="1:4" ht="22.5" customHeight="1">
      <c r="A10" s="37" t="s">
        <v>1007</v>
      </c>
      <c r="B10" s="33" t="s">
        <v>961</v>
      </c>
      <c r="C10" s="29">
        <v>0</v>
      </c>
      <c r="D10" s="38">
        <v>0</v>
      </c>
    </row>
    <row r="11" spans="1:4" ht="19.5" customHeight="1">
      <c r="A11" s="37" t="s">
        <v>1008</v>
      </c>
      <c r="B11" s="33" t="s">
        <v>1009</v>
      </c>
      <c r="C11" s="29">
        <v>4.7182</v>
      </c>
      <c r="D11" s="38">
        <v>4.7182</v>
      </c>
    </row>
    <row r="12" spans="1:4" ht="22.5" customHeight="1">
      <c r="A12" s="39" t="s">
        <v>1007</v>
      </c>
      <c r="B12" s="40" t="s">
        <v>963</v>
      </c>
      <c r="C12" s="41">
        <v>0</v>
      </c>
      <c r="D12" s="42">
        <v>0</v>
      </c>
    </row>
    <row r="13" spans="1:4" ht="19.5" customHeight="1">
      <c r="A13" s="37" t="s">
        <v>1010</v>
      </c>
      <c r="B13" s="33" t="s">
        <v>1011</v>
      </c>
      <c r="C13" s="29">
        <v>0</v>
      </c>
      <c r="D13" s="38">
        <v>0</v>
      </c>
    </row>
    <row r="14" spans="1:4" ht="19.5" customHeight="1">
      <c r="A14" s="37" t="s">
        <v>1006</v>
      </c>
      <c r="B14" s="33" t="s">
        <v>1012</v>
      </c>
      <c r="C14" s="29">
        <v>0</v>
      </c>
      <c r="D14" s="38">
        <v>0</v>
      </c>
    </row>
    <row r="15" spans="1:4" ht="19.5" customHeight="1">
      <c r="A15" s="39" t="s">
        <v>1008</v>
      </c>
      <c r="B15" s="40" t="s">
        <v>1013</v>
      </c>
      <c r="C15" s="41">
        <v>0</v>
      </c>
      <c r="D15" s="42">
        <v>0</v>
      </c>
    </row>
    <row r="16" spans="1:4" ht="19.5" customHeight="1">
      <c r="A16" s="37" t="s">
        <v>1014</v>
      </c>
      <c r="B16" s="33" t="s">
        <v>1015</v>
      </c>
      <c r="C16" s="29">
        <v>0.0842912</v>
      </c>
      <c r="D16" s="38">
        <v>0.0842912</v>
      </c>
    </row>
    <row r="17" spans="1:4" ht="19.5" customHeight="1">
      <c r="A17" s="37" t="s">
        <v>1006</v>
      </c>
      <c r="B17" s="33" t="s">
        <v>1016</v>
      </c>
      <c r="C17" s="29">
        <v>0.0594304</v>
      </c>
      <c r="D17" s="38">
        <v>0.0594304</v>
      </c>
    </row>
    <row r="18" spans="1:4" ht="19.5" customHeight="1">
      <c r="A18" s="39" t="s">
        <v>1008</v>
      </c>
      <c r="B18" s="40" t="s">
        <v>1017</v>
      </c>
      <c r="C18" s="41">
        <v>0.0248608</v>
      </c>
      <c r="D18" s="42">
        <v>0.0248608</v>
      </c>
    </row>
    <row r="19" spans="1:4" ht="19.5" customHeight="1">
      <c r="A19" s="37" t="s">
        <v>1018</v>
      </c>
      <c r="B19" s="33" t="s">
        <v>1019</v>
      </c>
      <c r="C19" s="29">
        <v>0.4261</v>
      </c>
      <c r="D19" s="38">
        <v>0.4261</v>
      </c>
    </row>
    <row r="20" spans="1:4" ht="19.5" customHeight="1">
      <c r="A20" s="37" t="s">
        <v>1006</v>
      </c>
      <c r="B20" s="33" t="s">
        <v>1020</v>
      </c>
      <c r="C20" s="29">
        <v>0.4261</v>
      </c>
      <c r="D20" s="38">
        <v>0.4261</v>
      </c>
    </row>
    <row r="21" spans="1:4" ht="19.5" customHeight="1">
      <c r="A21" s="37" t="s">
        <v>1021</v>
      </c>
      <c r="B21" s="33"/>
      <c r="C21" s="29">
        <v>0</v>
      </c>
      <c r="D21" s="38">
        <v>0</v>
      </c>
    </row>
    <row r="22" spans="1:4" ht="22.5" customHeight="1">
      <c r="A22" s="37" t="s">
        <v>1022</v>
      </c>
      <c r="B22" s="33" t="s">
        <v>1023</v>
      </c>
      <c r="C22" s="29">
        <v>0.4261</v>
      </c>
      <c r="D22" s="38">
        <v>0.4261</v>
      </c>
    </row>
    <row r="23" spans="1:4" ht="19.5" customHeight="1">
      <c r="A23" s="37" t="s">
        <v>1008</v>
      </c>
      <c r="B23" s="33" t="s">
        <v>1024</v>
      </c>
      <c r="C23" s="29">
        <v>0</v>
      </c>
      <c r="D23" s="38">
        <v>0</v>
      </c>
    </row>
    <row r="24" spans="1:4" ht="19.5" customHeight="1">
      <c r="A24" s="37" t="s">
        <v>1021</v>
      </c>
      <c r="B24" s="33"/>
      <c r="C24" s="29">
        <v>0</v>
      </c>
      <c r="D24" s="38">
        <v>0</v>
      </c>
    </row>
    <row r="25" spans="1:4" ht="22.5" customHeight="1">
      <c r="A25" s="39" t="s">
        <v>1025</v>
      </c>
      <c r="B25" s="40" t="s">
        <v>1026</v>
      </c>
      <c r="C25" s="41">
        <v>0</v>
      </c>
      <c r="D25" s="42">
        <v>0</v>
      </c>
    </row>
    <row r="26" spans="1:4" ht="19.5" customHeight="1">
      <c r="A26" s="37" t="s">
        <v>1027</v>
      </c>
      <c r="B26" s="33" t="s">
        <v>1028</v>
      </c>
      <c r="C26" s="29">
        <v>0.3887715</v>
      </c>
      <c r="D26" s="38">
        <v>0.3887715</v>
      </c>
    </row>
    <row r="27" spans="1:4" ht="19.5" customHeight="1">
      <c r="A27" s="37" t="s">
        <v>1006</v>
      </c>
      <c r="B27" s="33" t="s">
        <v>1029</v>
      </c>
      <c r="C27" s="29">
        <v>0.18008288</v>
      </c>
      <c r="D27" s="38">
        <v>0.18008288</v>
      </c>
    </row>
    <row r="28" spans="1:4" ht="19.5" customHeight="1">
      <c r="A28" s="39" t="s">
        <v>1008</v>
      </c>
      <c r="B28" s="40" t="s">
        <v>1030</v>
      </c>
      <c r="C28" s="41">
        <v>0.20868862</v>
      </c>
      <c r="D28" s="42">
        <v>0.20868862</v>
      </c>
    </row>
    <row r="29" spans="1:4" ht="14.25" customHeight="1">
      <c r="A29" s="16" t="s">
        <v>1031</v>
      </c>
      <c r="B29" s="16"/>
      <c r="C29" s="16"/>
      <c r="D29" s="16"/>
    </row>
    <row r="30" spans="1:4" ht="14.25" customHeight="1">
      <c r="A30" s="16" t="s">
        <v>1032</v>
      </c>
      <c r="B30" s="16"/>
      <c r="C30" s="16"/>
      <c r="D30" s="16"/>
    </row>
    <row r="31" ht="14.25" customHeight="1"/>
  </sheetData>
  <sheetProtection/>
  <mergeCells count="3">
    <mergeCell ref="A5:D5"/>
    <mergeCell ref="A29:D29"/>
    <mergeCell ref="A30:D30"/>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E14"/>
  <sheetViews>
    <sheetView workbookViewId="0" topLeftCell="A4">
      <selection activeCell="A4" sqref="A4"/>
    </sheetView>
  </sheetViews>
  <sheetFormatPr defaultColWidth="10.00390625" defaultRowHeight="15"/>
  <cols>
    <col min="1" max="1" width="42.421875" style="1" customWidth="1"/>
    <col min="2" max="2" width="18.421875" style="1" customWidth="1"/>
    <col min="3" max="4" width="20.7109375" style="1" customWidth="1"/>
    <col min="5" max="5" width="19.140625" style="1" customWidth="1"/>
    <col min="6" max="6" width="9.7109375" style="1" customWidth="1"/>
    <col min="7" max="16384" width="10.00390625" style="1" customWidth="1"/>
  </cols>
  <sheetData>
    <row r="1" spans="1:2" ht="22.5" hidden="1">
      <c r="A1" s="16" t="s">
        <v>941</v>
      </c>
      <c r="B1" s="16" t="s">
        <v>1033</v>
      </c>
    </row>
    <row r="2" spans="1:4" ht="13.5" hidden="1">
      <c r="A2" s="16" t="s">
        <v>968</v>
      </c>
      <c r="B2" s="16" t="s">
        <v>943</v>
      </c>
      <c r="C2" s="16" t="s">
        <v>969</v>
      </c>
      <c r="D2" s="16" t="s">
        <v>1034</v>
      </c>
    </row>
    <row r="3" spans="1:5" ht="13.5" hidden="1">
      <c r="A3" s="16" t="s">
        <v>970</v>
      </c>
      <c r="C3" s="16" t="s">
        <v>997</v>
      </c>
      <c r="D3" s="16" t="s">
        <v>998</v>
      </c>
      <c r="E3" s="16" t="s">
        <v>1035</v>
      </c>
    </row>
    <row r="4" ht="14.25" customHeight="1">
      <c r="A4" s="2" t="s">
        <v>1036</v>
      </c>
    </row>
    <row r="5" spans="1:4" ht="18.75" customHeight="1">
      <c r="A5" s="17" t="s">
        <v>1037</v>
      </c>
      <c r="B5" s="17"/>
      <c r="C5" s="17"/>
      <c r="D5" s="17"/>
    </row>
    <row r="6" spans="1:5" ht="14.25" customHeight="1">
      <c r="A6" s="18" t="s">
        <v>952</v>
      </c>
      <c r="B6" s="18"/>
      <c r="C6" s="18"/>
      <c r="D6" s="18"/>
      <c r="E6" s="18"/>
    </row>
    <row r="7" spans="1:5" ht="14.25" customHeight="1">
      <c r="A7" s="19" t="s">
        <v>742</v>
      </c>
      <c r="B7" s="20" t="s">
        <v>958</v>
      </c>
      <c r="C7" s="20" t="s">
        <v>1002</v>
      </c>
      <c r="D7" s="21" t="s">
        <v>1003</v>
      </c>
      <c r="E7" s="21" t="s">
        <v>1038</v>
      </c>
    </row>
    <row r="8" spans="1:5" ht="19.5" customHeight="1">
      <c r="A8" s="22" t="s">
        <v>1039</v>
      </c>
      <c r="B8" s="23" t="s">
        <v>959</v>
      </c>
      <c r="C8" s="24">
        <v>12.1924</v>
      </c>
      <c r="D8" s="24">
        <v>12.1924</v>
      </c>
      <c r="E8" s="25">
        <v>0</v>
      </c>
    </row>
    <row r="9" spans="1:5" ht="19.5" customHeight="1">
      <c r="A9" s="26" t="s">
        <v>1040</v>
      </c>
      <c r="B9" s="27" t="s">
        <v>960</v>
      </c>
      <c r="C9" s="28">
        <v>5.707</v>
      </c>
      <c r="D9" s="29">
        <v>5.707</v>
      </c>
      <c r="E9" s="30">
        <v>0</v>
      </c>
    </row>
    <row r="10" spans="1:5" ht="19.5" customHeight="1">
      <c r="A10" s="22" t="s">
        <v>1041</v>
      </c>
      <c r="B10" s="23" t="s">
        <v>961</v>
      </c>
      <c r="C10" s="24">
        <v>6.4854</v>
      </c>
      <c r="D10" s="24">
        <v>6.4854</v>
      </c>
      <c r="E10" s="25">
        <v>0</v>
      </c>
    </row>
    <row r="11" spans="1:5" ht="19.5" customHeight="1">
      <c r="A11" s="31" t="s">
        <v>1042</v>
      </c>
      <c r="B11" s="23" t="s">
        <v>962</v>
      </c>
      <c r="C11" s="24">
        <v>1.85</v>
      </c>
      <c r="D11" s="24">
        <v>1.85</v>
      </c>
      <c r="E11" s="25">
        <v>0</v>
      </c>
    </row>
    <row r="12" spans="1:5" ht="19.5" customHeight="1">
      <c r="A12" s="32" t="s">
        <v>1040</v>
      </c>
      <c r="B12" s="33" t="s">
        <v>963</v>
      </c>
      <c r="C12" s="29">
        <v>1</v>
      </c>
      <c r="D12" s="29">
        <v>1</v>
      </c>
      <c r="E12" s="30">
        <v>0</v>
      </c>
    </row>
    <row r="13" spans="1:5" ht="19.5" customHeight="1">
      <c r="A13" s="22" t="s">
        <v>1041</v>
      </c>
      <c r="B13" s="23" t="s">
        <v>964</v>
      </c>
      <c r="C13" s="24">
        <v>0.85</v>
      </c>
      <c r="D13" s="24">
        <v>0.85</v>
      </c>
      <c r="E13" s="34">
        <v>0</v>
      </c>
    </row>
    <row r="14" spans="1:5" ht="14.25" customHeight="1">
      <c r="A14" s="35" t="s">
        <v>1043</v>
      </c>
      <c r="B14" s="35"/>
      <c r="C14" s="35"/>
      <c r="D14" s="35"/>
      <c r="E14" s="35"/>
    </row>
  </sheetData>
  <sheetProtection/>
  <mergeCells count="3">
    <mergeCell ref="A5:D5"/>
    <mergeCell ref="A6:E6"/>
    <mergeCell ref="A14:E14"/>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G20"/>
  <sheetViews>
    <sheetView workbookViewId="0" topLeftCell="A1">
      <selection activeCell="A1" sqref="A1"/>
    </sheetView>
  </sheetViews>
  <sheetFormatPr defaultColWidth="9.00390625" defaultRowHeight="15"/>
  <cols>
    <col min="1" max="1" width="8.421875" style="1" customWidth="1"/>
    <col min="2" max="2" width="9.57421875" style="1" customWidth="1"/>
    <col min="3" max="3" width="10.57421875" style="1" customWidth="1"/>
    <col min="4" max="4" width="54.8515625" style="1" customWidth="1"/>
    <col min="5" max="5" width="16.140625" style="1" customWidth="1"/>
    <col min="6" max="6" width="19.140625" style="1" customWidth="1"/>
    <col min="7" max="7" width="6.00390625" style="1" customWidth="1"/>
    <col min="8" max="16384" width="9.00390625" style="1" customWidth="1"/>
  </cols>
  <sheetData>
    <row r="1" ht="15">
      <c r="A1" s="2" t="s">
        <v>1044</v>
      </c>
    </row>
    <row r="2" spans="1:6" ht="25.5">
      <c r="A2" s="9" t="s">
        <v>1045</v>
      </c>
      <c r="B2" s="9"/>
      <c r="C2" s="9"/>
      <c r="D2" s="9"/>
      <c r="E2" s="9"/>
      <c r="F2" s="9"/>
    </row>
    <row r="3" spans="1:7" ht="20.25" customHeight="1">
      <c r="A3" s="10"/>
      <c r="B3" s="10"/>
      <c r="C3" s="10"/>
      <c r="D3" s="10"/>
      <c r="E3" s="10"/>
      <c r="F3" s="10" t="s">
        <v>717</v>
      </c>
      <c r="G3" s="10"/>
    </row>
    <row r="4" spans="1:6" ht="42.75" customHeight="1">
      <c r="A4" s="11" t="s">
        <v>1046</v>
      </c>
      <c r="B4" s="11" t="s">
        <v>730</v>
      </c>
      <c r="C4" s="11" t="s">
        <v>1047</v>
      </c>
      <c r="D4" s="11" t="s">
        <v>1048</v>
      </c>
      <c r="E4" s="11" t="s">
        <v>1049</v>
      </c>
      <c r="F4" s="11" t="s">
        <v>1050</v>
      </c>
    </row>
    <row r="5" spans="1:6" ht="27.75" customHeight="1">
      <c r="A5" s="12"/>
      <c r="B5" s="7"/>
      <c r="C5" s="7"/>
      <c r="D5" s="7"/>
      <c r="E5" s="7"/>
      <c r="F5" s="6"/>
    </row>
    <row r="6" spans="1:6" ht="19.5" customHeight="1">
      <c r="A6" s="13"/>
      <c r="B6" s="13"/>
      <c r="C6" s="13"/>
      <c r="D6" s="13"/>
      <c r="E6" s="13"/>
      <c r="F6" s="13"/>
    </row>
    <row r="7" spans="1:6" ht="19.5" customHeight="1">
      <c r="A7" s="13"/>
      <c r="B7" s="13"/>
      <c r="C7" s="13"/>
      <c r="D7" s="13"/>
      <c r="E7" s="13"/>
      <c r="F7" s="13"/>
    </row>
    <row r="8" spans="1:6" ht="19.5" customHeight="1">
      <c r="A8" s="13"/>
      <c r="B8" s="13"/>
      <c r="C8" s="13"/>
      <c r="D8" s="13"/>
      <c r="E8" s="13"/>
      <c r="F8" s="13"/>
    </row>
    <row r="9" spans="1:6" ht="19.5" customHeight="1">
      <c r="A9" s="13"/>
      <c r="B9" s="13"/>
      <c r="C9" s="13"/>
      <c r="D9" s="13"/>
      <c r="E9" s="13"/>
      <c r="F9" s="13"/>
    </row>
    <row r="10" spans="1:6" ht="19.5" customHeight="1">
      <c r="A10" s="13"/>
      <c r="B10" s="13"/>
      <c r="C10" s="13"/>
      <c r="D10" s="13"/>
      <c r="E10" s="13"/>
      <c r="F10" s="13"/>
    </row>
    <row r="11" spans="1:6" ht="19.5" customHeight="1">
      <c r="A11" s="13"/>
      <c r="B11" s="13"/>
      <c r="C11" s="13"/>
      <c r="D11" s="14"/>
      <c r="E11" s="13"/>
      <c r="F11" s="13"/>
    </row>
    <row r="12" spans="1:6" ht="19.5" customHeight="1">
      <c r="A12" s="13"/>
      <c r="B12" s="13"/>
      <c r="C12" s="13"/>
      <c r="D12" s="13"/>
      <c r="E12" s="13"/>
      <c r="F12" s="13"/>
    </row>
    <row r="13" spans="1:6" ht="19.5" customHeight="1">
      <c r="A13" s="13"/>
      <c r="B13" s="13"/>
      <c r="C13" s="13"/>
      <c r="D13" s="13"/>
      <c r="E13" s="13"/>
      <c r="F13" s="13"/>
    </row>
    <row r="14" spans="1:6" ht="19.5" customHeight="1">
      <c r="A14" s="13"/>
      <c r="B14" s="13"/>
      <c r="C14" s="13"/>
      <c r="D14" s="13"/>
      <c r="E14" s="13"/>
      <c r="F14" s="13"/>
    </row>
    <row r="15" spans="1:6" ht="19.5" customHeight="1">
      <c r="A15" s="12"/>
      <c r="B15" s="13"/>
      <c r="C15" s="13"/>
      <c r="D15" s="13"/>
      <c r="E15" s="13"/>
      <c r="F15" s="13"/>
    </row>
    <row r="16" spans="1:6" ht="19.5" customHeight="1">
      <c r="A16" s="13"/>
      <c r="B16" s="13"/>
      <c r="C16" s="13"/>
      <c r="D16" s="15"/>
      <c r="E16" s="13"/>
      <c r="F16" s="13"/>
    </row>
    <row r="17" spans="1:6" ht="19.5" customHeight="1">
      <c r="A17" s="13"/>
      <c r="B17" s="13"/>
      <c r="C17" s="13"/>
      <c r="D17" s="15"/>
      <c r="E17" s="13"/>
      <c r="F17" s="13"/>
    </row>
    <row r="18" spans="1:6" ht="19.5" customHeight="1">
      <c r="A18" s="13"/>
      <c r="B18" s="13"/>
      <c r="C18" s="13"/>
      <c r="D18" s="13"/>
      <c r="E18" s="13"/>
      <c r="F18" s="13"/>
    </row>
    <row r="19" spans="1:6" ht="21.75" customHeight="1">
      <c r="A19" s="12"/>
      <c r="B19" s="7"/>
      <c r="C19" s="7"/>
      <c r="D19" s="7"/>
      <c r="E19" s="7"/>
      <c r="F19" s="6"/>
    </row>
    <row r="20" ht="13.5">
      <c r="A20" s="1" t="s">
        <v>1051</v>
      </c>
    </row>
  </sheetData>
  <sheetProtection/>
  <mergeCells count="1">
    <mergeCell ref="A2:F2"/>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B18"/>
  <sheetViews>
    <sheetView workbookViewId="0" topLeftCell="A1">
      <selection activeCell="H11" sqref="H11"/>
    </sheetView>
  </sheetViews>
  <sheetFormatPr defaultColWidth="9.00390625" defaultRowHeight="15"/>
  <cols>
    <col min="1" max="1" width="14.421875" style="1" customWidth="1"/>
    <col min="2" max="2" width="54.57421875" style="1" customWidth="1"/>
    <col min="3" max="16384" width="9.00390625" style="1" customWidth="1"/>
  </cols>
  <sheetData>
    <row r="1" ht="15">
      <c r="A1" s="2" t="s">
        <v>1052</v>
      </c>
    </row>
    <row r="2" spans="1:2" ht="20.25">
      <c r="A2" s="3" t="s">
        <v>1053</v>
      </c>
      <c r="B2" s="3"/>
    </row>
    <row r="3" spans="1:2" ht="20.25">
      <c r="A3" s="3"/>
      <c r="B3" s="4" t="s">
        <v>1054</v>
      </c>
    </row>
    <row r="4" spans="1:2" ht="20.25" customHeight="1">
      <c r="A4" s="5" t="s">
        <v>1055</v>
      </c>
      <c r="B4" s="6" t="s">
        <v>1056</v>
      </c>
    </row>
    <row r="5" spans="1:2" ht="20.25" customHeight="1">
      <c r="A5" s="5" t="s">
        <v>35</v>
      </c>
      <c r="B5" s="7"/>
    </row>
    <row r="6" spans="1:2" ht="20.25" customHeight="1">
      <c r="A6" s="5" t="s">
        <v>1057</v>
      </c>
      <c r="B6" s="7"/>
    </row>
    <row r="7" spans="1:2" ht="20.25" customHeight="1">
      <c r="A7" s="5" t="s">
        <v>1058</v>
      </c>
      <c r="B7" s="7"/>
    </row>
    <row r="8" spans="1:2" ht="20.25" customHeight="1">
      <c r="A8" s="5" t="s">
        <v>1059</v>
      </c>
      <c r="B8" s="7"/>
    </row>
    <row r="9" spans="1:2" ht="20.25" customHeight="1">
      <c r="A9" s="5" t="s">
        <v>1060</v>
      </c>
      <c r="B9" s="7"/>
    </row>
    <row r="10" spans="1:2" ht="20.25" customHeight="1">
      <c r="A10" s="5" t="s">
        <v>1061</v>
      </c>
      <c r="B10" s="7"/>
    </row>
    <row r="11" spans="1:2" ht="20.25" customHeight="1">
      <c r="A11" s="5" t="s">
        <v>1062</v>
      </c>
      <c r="B11" s="7"/>
    </row>
    <row r="12" spans="1:2" ht="20.25" customHeight="1">
      <c r="A12" s="5" t="s">
        <v>1063</v>
      </c>
      <c r="B12" s="7"/>
    </row>
    <row r="13" spans="1:2" ht="20.25" customHeight="1">
      <c r="A13" s="5" t="s">
        <v>1064</v>
      </c>
      <c r="B13" s="7"/>
    </row>
    <row r="14" spans="1:2" ht="20.25" customHeight="1">
      <c r="A14" s="5" t="s">
        <v>1065</v>
      </c>
      <c r="B14" s="7"/>
    </row>
    <row r="15" spans="1:2" ht="20.25" customHeight="1">
      <c r="A15" s="5" t="s">
        <v>1066</v>
      </c>
      <c r="B15" s="7"/>
    </row>
    <row r="16" spans="1:2" ht="20.25" customHeight="1">
      <c r="A16" s="5" t="s">
        <v>1067</v>
      </c>
      <c r="B16" s="7"/>
    </row>
    <row r="17" spans="1:2" ht="20.25" customHeight="1">
      <c r="A17" s="5" t="s">
        <v>1068</v>
      </c>
      <c r="B17" s="7"/>
    </row>
    <row r="18" spans="1:2" ht="28.5" customHeight="1">
      <c r="A18" s="8" t="s">
        <v>1069</v>
      </c>
      <c r="B18" s="8"/>
    </row>
  </sheetData>
  <sheetProtection/>
  <mergeCells count="2">
    <mergeCell ref="A2:B2"/>
    <mergeCell ref="A18:B1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45"/>
  </sheetPr>
  <dimension ref="A1:Y338"/>
  <sheetViews>
    <sheetView workbookViewId="0" topLeftCell="A1">
      <pane xSplit="2" ySplit="4" topLeftCell="C323" activePane="bottomRight" state="frozen"/>
      <selection pane="bottomRight" activeCell="A6" sqref="A6"/>
    </sheetView>
  </sheetViews>
  <sheetFormatPr defaultColWidth="7.00390625" defaultRowHeight="15"/>
  <cols>
    <col min="1" max="1" width="15.421875" style="336" customWidth="1"/>
    <col min="2" max="2" width="44.57421875" style="335" customWidth="1"/>
    <col min="3" max="3" width="15.421875" style="340" customWidth="1"/>
    <col min="4" max="4" width="10.421875" style="335" hidden="1" customWidth="1"/>
    <col min="5" max="5" width="9.57421875" style="339" hidden="1" customWidth="1"/>
    <col min="6" max="6" width="8.140625" style="339" hidden="1" customWidth="1"/>
    <col min="7" max="7" width="9.57421875" style="73" hidden="1" customWidth="1"/>
    <col min="8" max="8" width="17.421875" style="73" hidden="1" customWidth="1"/>
    <col min="9" max="9" width="12.421875" style="74" hidden="1" customWidth="1"/>
    <col min="10" max="10" width="7.00390625" style="341" hidden="1" customWidth="1"/>
    <col min="11" max="12" width="7.00390625" style="339" hidden="1" customWidth="1"/>
    <col min="13" max="13" width="13.8515625" style="339" hidden="1" customWidth="1"/>
    <col min="14" max="14" width="7.8515625" style="339" hidden="1" customWidth="1"/>
    <col min="15" max="15" width="9.421875" style="339" hidden="1" customWidth="1"/>
    <col min="16" max="16" width="6.8515625" style="339" hidden="1" customWidth="1"/>
    <col min="17" max="17" width="9.00390625" style="339" hidden="1" customWidth="1"/>
    <col min="18" max="18" width="5.8515625" style="339" hidden="1" customWidth="1"/>
    <col min="19" max="19" width="5.28125" style="339" hidden="1" customWidth="1"/>
    <col min="20" max="20" width="6.421875" style="339" hidden="1" customWidth="1"/>
    <col min="21" max="22" width="7.00390625" style="339" hidden="1" customWidth="1"/>
    <col min="23" max="23" width="10.57421875" style="339" hidden="1" customWidth="1"/>
    <col min="24" max="24" width="10.421875" style="339" hidden="1" customWidth="1"/>
    <col min="25" max="25" width="6.421875" style="339" hidden="1" customWidth="1"/>
    <col min="26" max="16384" width="7.00390625" style="339" customWidth="1"/>
  </cols>
  <sheetData>
    <row r="1" ht="29.25" customHeight="1">
      <c r="A1" s="2" t="s">
        <v>83</v>
      </c>
    </row>
    <row r="2" spans="1:9" ht="28.5" customHeight="1">
      <c r="A2" s="342" t="s">
        <v>84</v>
      </c>
      <c r="B2" s="343"/>
      <c r="C2" s="344"/>
      <c r="G2" s="339"/>
      <c r="H2" s="339"/>
      <c r="I2" s="339"/>
    </row>
    <row r="3" spans="1:13" s="335" customFormat="1" ht="21.75" customHeight="1">
      <c r="A3" s="336"/>
      <c r="C3" s="345" t="s">
        <v>38</v>
      </c>
      <c r="E3" s="335">
        <v>12.11</v>
      </c>
      <c r="G3" s="335">
        <v>12.22</v>
      </c>
      <c r="J3" s="370"/>
      <c r="M3" s="335">
        <v>1.2</v>
      </c>
    </row>
    <row r="4" spans="1:15" s="335" customFormat="1" ht="22.5" customHeight="1">
      <c r="A4" s="346" t="s">
        <v>85</v>
      </c>
      <c r="B4" s="347" t="s">
        <v>86</v>
      </c>
      <c r="C4" s="348" t="s">
        <v>87</v>
      </c>
      <c r="G4" s="83" t="s">
        <v>39</v>
      </c>
      <c r="H4" s="83" t="s">
        <v>40</v>
      </c>
      <c r="I4" s="83" t="s">
        <v>41</v>
      </c>
      <c r="J4" s="370"/>
      <c r="M4" s="83" t="s">
        <v>39</v>
      </c>
      <c r="N4" s="115" t="s">
        <v>40</v>
      </c>
      <c r="O4" s="83" t="s">
        <v>41</v>
      </c>
    </row>
    <row r="5" spans="1:25" s="336" customFormat="1" ht="22.5" customHeight="1">
      <c r="A5" s="349" t="s">
        <v>43</v>
      </c>
      <c r="B5" s="350" t="s">
        <v>88</v>
      </c>
      <c r="C5" s="351">
        <f>C6+C8+C10+C17+C23+C27+C32+C34+C38+C41+C45+C48+C50+C52+C56+C60+C63+C65+C67</f>
        <v>24563</v>
      </c>
      <c r="D5" s="336">
        <v>105429</v>
      </c>
      <c r="E5" s="336">
        <v>595734.14</v>
      </c>
      <c r="F5" s="336">
        <f>104401+13602</f>
        <v>118003</v>
      </c>
      <c r="G5" s="236" t="s">
        <v>43</v>
      </c>
      <c r="H5" s="236" t="s">
        <v>44</v>
      </c>
      <c r="I5" s="236">
        <v>596221.15</v>
      </c>
      <c r="J5" s="336">
        <f>G5-A5</f>
        <v>0</v>
      </c>
      <c r="K5" s="336">
        <f>I5-C5</f>
        <v>571658.15</v>
      </c>
      <c r="L5" s="336">
        <v>75943</v>
      </c>
      <c r="M5" s="236" t="s">
        <v>43</v>
      </c>
      <c r="N5" s="236" t="s">
        <v>44</v>
      </c>
      <c r="O5" s="236">
        <v>643048.95</v>
      </c>
      <c r="P5" s="336">
        <f>M5-A5</f>
        <v>0</v>
      </c>
      <c r="Q5" s="336">
        <f>O5-C5</f>
        <v>618485.95</v>
      </c>
      <c r="S5" s="336">
        <v>717759</v>
      </c>
      <c r="U5" s="240" t="s">
        <v>43</v>
      </c>
      <c r="V5" s="240" t="s">
        <v>44</v>
      </c>
      <c r="W5" s="240">
        <v>659380.53</v>
      </c>
      <c r="X5" s="336">
        <f>C5-W5</f>
        <v>-634817.53</v>
      </c>
      <c r="Y5" s="336">
        <f>U5-A5</f>
        <v>0</v>
      </c>
    </row>
    <row r="6" spans="1:25" s="337" customFormat="1" ht="22.5" customHeight="1">
      <c r="A6" s="352" t="s">
        <v>46</v>
      </c>
      <c r="B6" s="353" t="s">
        <v>89</v>
      </c>
      <c r="C6" s="354">
        <v>228</v>
      </c>
      <c r="E6" s="337">
        <v>7616.62</v>
      </c>
      <c r="G6" s="93" t="s">
        <v>46</v>
      </c>
      <c r="H6" s="93" t="s">
        <v>47</v>
      </c>
      <c r="I6" s="93">
        <v>7616.62</v>
      </c>
      <c r="J6" s="337">
        <f>G6-A6</f>
        <v>0</v>
      </c>
      <c r="K6" s="337">
        <f>I6-C6</f>
        <v>7388.62</v>
      </c>
      <c r="M6" s="93" t="s">
        <v>46</v>
      </c>
      <c r="N6" s="93" t="s">
        <v>47</v>
      </c>
      <c r="O6" s="93">
        <v>7749.58</v>
      </c>
      <c r="P6" s="337">
        <f>M6-A6</f>
        <v>0</v>
      </c>
      <c r="Q6" s="337">
        <f>O6-C6</f>
        <v>7521.58</v>
      </c>
      <c r="U6" s="125" t="s">
        <v>46</v>
      </c>
      <c r="V6" s="125" t="s">
        <v>47</v>
      </c>
      <c r="W6" s="125">
        <v>8475.47</v>
      </c>
      <c r="X6" s="337">
        <f>C6-W6</f>
        <v>-8247.47</v>
      </c>
      <c r="Y6" s="337">
        <f>U6-A6</f>
        <v>0</v>
      </c>
    </row>
    <row r="7" spans="1:25" s="338" customFormat="1" ht="22.5" customHeight="1">
      <c r="A7" s="355">
        <v>2010101</v>
      </c>
      <c r="B7" s="356" t="s">
        <v>90</v>
      </c>
      <c r="C7" s="357">
        <v>228</v>
      </c>
      <c r="E7" s="338">
        <v>3922.87</v>
      </c>
      <c r="G7" s="98" t="s">
        <v>49</v>
      </c>
      <c r="H7" s="98" t="s">
        <v>50</v>
      </c>
      <c r="I7" s="98">
        <v>3922.87</v>
      </c>
      <c r="J7" s="338">
        <f>G7-A7</f>
        <v>0</v>
      </c>
      <c r="K7" s="338">
        <f>I7-C7</f>
        <v>3694.87</v>
      </c>
      <c r="L7" s="338">
        <v>750</v>
      </c>
      <c r="M7" s="98" t="s">
        <v>49</v>
      </c>
      <c r="N7" s="98" t="s">
        <v>50</v>
      </c>
      <c r="O7" s="98">
        <v>4041.81</v>
      </c>
      <c r="P7" s="338">
        <f>M7-A7</f>
        <v>0</v>
      </c>
      <c r="Q7" s="338">
        <f>O7-C7</f>
        <v>3813.81</v>
      </c>
      <c r="U7" s="127" t="s">
        <v>49</v>
      </c>
      <c r="V7" s="127" t="s">
        <v>50</v>
      </c>
      <c r="W7" s="127">
        <v>4680.94</v>
      </c>
      <c r="X7" s="338">
        <f>C7-W7</f>
        <v>-4452.94</v>
      </c>
      <c r="Y7" s="338">
        <f>U7-A7</f>
        <v>0</v>
      </c>
    </row>
    <row r="8" spans="1:17" ht="22.5" customHeight="1">
      <c r="A8" s="358" t="s">
        <v>91</v>
      </c>
      <c r="B8" s="353" t="s">
        <v>92</v>
      </c>
      <c r="C8" s="354">
        <v>251</v>
      </c>
      <c r="Q8" s="371"/>
    </row>
    <row r="9" spans="1:17" ht="22.5" customHeight="1">
      <c r="A9" s="359" t="s">
        <v>93</v>
      </c>
      <c r="B9" s="356" t="s">
        <v>90</v>
      </c>
      <c r="C9" s="357">
        <v>251</v>
      </c>
      <c r="Q9" s="371"/>
    </row>
    <row r="10" spans="1:17" ht="22.5" customHeight="1">
      <c r="A10" s="358" t="s">
        <v>94</v>
      </c>
      <c r="B10" s="353" t="s">
        <v>95</v>
      </c>
      <c r="C10" s="360">
        <v>10745</v>
      </c>
      <c r="Q10" s="371"/>
    </row>
    <row r="11" spans="1:17" ht="22.5" customHeight="1">
      <c r="A11" s="359" t="s">
        <v>96</v>
      </c>
      <c r="B11" s="356" t="s">
        <v>90</v>
      </c>
      <c r="C11" s="357">
        <v>5544</v>
      </c>
      <c r="Q11" s="371"/>
    </row>
    <row r="12" spans="1:17" ht="22.5" customHeight="1">
      <c r="A12" s="359" t="s">
        <v>97</v>
      </c>
      <c r="B12" s="356" t="s">
        <v>98</v>
      </c>
      <c r="C12" s="357">
        <v>936</v>
      </c>
      <c r="Q12" s="371"/>
    </row>
    <row r="13" spans="1:17" ht="22.5" customHeight="1">
      <c r="A13" s="359" t="s">
        <v>99</v>
      </c>
      <c r="B13" s="356" t="s">
        <v>100</v>
      </c>
      <c r="C13" s="357">
        <v>51</v>
      </c>
      <c r="Q13" s="371"/>
    </row>
    <row r="14" spans="1:3" ht="22.5" customHeight="1">
      <c r="A14" s="359" t="s">
        <v>101</v>
      </c>
      <c r="B14" s="356" t="s">
        <v>102</v>
      </c>
      <c r="C14" s="357">
        <v>473</v>
      </c>
    </row>
    <row r="15" spans="1:3" ht="22.5" customHeight="1">
      <c r="A15" s="359" t="s">
        <v>103</v>
      </c>
      <c r="B15" s="356" t="s">
        <v>104</v>
      </c>
      <c r="C15" s="357">
        <v>3431</v>
      </c>
    </row>
    <row r="16" spans="1:3" ht="22.5" customHeight="1">
      <c r="A16" s="359" t="s">
        <v>105</v>
      </c>
      <c r="B16" s="361" t="s">
        <v>106</v>
      </c>
      <c r="C16" s="357">
        <v>310</v>
      </c>
    </row>
    <row r="17" spans="1:3" s="339" customFormat="1" ht="22.5" customHeight="1">
      <c r="A17" s="358" t="s">
        <v>107</v>
      </c>
      <c r="B17" s="353" t="s">
        <v>108</v>
      </c>
      <c r="C17" s="354">
        <v>510</v>
      </c>
    </row>
    <row r="18" spans="1:3" s="339" customFormat="1" ht="22.5" customHeight="1">
      <c r="A18" s="359" t="s">
        <v>109</v>
      </c>
      <c r="B18" s="356" t="s">
        <v>90</v>
      </c>
      <c r="C18" s="357">
        <v>295</v>
      </c>
    </row>
    <row r="19" spans="1:3" s="339" customFormat="1" ht="22.5" customHeight="1">
      <c r="A19" s="359" t="s">
        <v>110</v>
      </c>
      <c r="B19" s="356" t="s">
        <v>98</v>
      </c>
      <c r="C19" s="357">
        <v>3</v>
      </c>
    </row>
    <row r="20" spans="1:3" s="339" customFormat="1" ht="22.5" customHeight="1">
      <c r="A20" s="359" t="s">
        <v>111</v>
      </c>
      <c r="B20" s="356" t="s">
        <v>112</v>
      </c>
      <c r="C20" s="357">
        <v>42</v>
      </c>
    </row>
    <row r="21" spans="1:3" s="339" customFormat="1" ht="22.5" customHeight="1">
      <c r="A21" s="359" t="s">
        <v>113</v>
      </c>
      <c r="B21" s="356" t="s">
        <v>104</v>
      </c>
      <c r="C21" s="357">
        <v>143</v>
      </c>
    </row>
    <row r="22" spans="1:3" s="339" customFormat="1" ht="22.5" customHeight="1">
      <c r="A22" s="359" t="s">
        <v>114</v>
      </c>
      <c r="B22" s="356" t="s">
        <v>115</v>
      </c>
      <c r="C22" s="362">
        <v>27</v>
      </c>
    </row>
    <row r="23" spans="1:3" s="339" customFormat="1" ht="22.5" customHeight="1">
      <c r="A23" s="358" t="s">
        <v>116</v>
      </c>
      <c r="B23" s="363" t="s">
        <v>117</v>
      </c>
      <c r="C23" s="354">
        <v>274</v>
      </c>
    </row>
    <row r="24" spans="1:3" s="339" customFormat="1" ht="22.5" customHeight="1">
      <c r="A24" s="359" t="s">
        <v>118</v>
      </c>
      <c r="B24" s="361" t="s">
        <v>90</v>
      </c>
      <c r="C24" s="357">
        <v>220</v>
      </c>
    </row>
    <row r="25" spans="1:3" s="339" customFormat="1" ht="22.5" customHeight="1">
      <c r="A25" s="359" t="s">
        <v>119</v>
      </c>
      <c r="B25" s="361" t="s">
        <v>120</v>
      </c>
      <c r="C25" s="357">
        <v>6</v>
      </c>
    </row>
    <row r="26" spans="1:3" s="339" customFormat="1" ht="22.5" customHeight="1">
      <c r="A26" s="359" t="s">
        <v>121</v>
      </c>
      <c r="B26" s="361" t="s">
        <v>104</v>
      </c>
      <c r="C26" s="357">
        <v>48</v>
      </c>
    </row>
    <row r="27" spans="1:3" s="339" customFormat="1" ht="22.5" customHeight="1">
      <c r="A27" s="358" t="s">
        <v>122</v>
      </c>
      <c r="B27" s="353" t="s">
        <v>123</v>
      </c>
      <c r="C27" s="360">
        <v>4885</v>
      </c>
    </row>
    <row r="28" spans="1:3" s="339" customFormat="1" ht="22.5" customHeight="1">
      <c r="A28" s="359" t="s">
        <v>124</v>
      </c>
      <c r="B28" s="361" t="s">
        <v>90</v>
      </c>
      <c r="C28" s="357">
        <v>1173</v>
      </c>
    </row>
    <row r="29" spans="1:3" s="339" customFormat="1" ht="22.5" customHeight="1">
      <c r="A29" s="359" t="s">
        <v>125</v>
      </c>
      <c r="B29" s="361" t="s">
        <v>98</v>
      </c>
      <c r="C29" s="357">
        <v>1</v>
      </c>
    </row>
    <row r="30" spans="1:3" s="339" customFormat="1" ht="22.5" customHeight="1">
      <c r="A30" s="359" t="s">
        <v>126</v>
      </c>
      <c r="B30" s="361" t="s">
        <v>127</v>
      </c>
      <c r="C30" s="357">
        <v>6</v>
      </c>
    </row>
    <row r="31" spans="1:3" s="339" customFormat="1" ht="22.5" customHeight="1">
      <c r="A31" s="359" t="s">
        <v>128</v>
      </c>
      <c r="B31" s="361" t="s">
        <v>129</v>
      </c>
      <c r="C31" s="357">
        <v>3705</v>
      </c>
    </row>
    <row r="32" spans="1:3" s="339" customFormat="1" ht="22.5" customHeight="1">
      <c r="A32" s="358" t="s">
        <v>130</v>
      </c>
      <c r="B32" s="353" t="s">
        <v>131</v>
      </c>
      <c r="C32" s="364">
        <v>189</v>
      </c>
    </row>
    <row r="33" spans="1:3" s="339" customFormat="1" ht="22.5" customHeight="1">
      <c r="A33" s="359" t="s">
        <v>132</v>
      </c>
      <c r="B33" s="361" t="s">
        <v>90</v>
      </c>
      <c r="C33" s="357">
        <v>189</v>
      </c>
    </row>
    <row r="34" spans="1:3" s="339" customFormat="1" ht="22.5" customHeight="1">
      <c r="A34" s="358" t="s">
        <v>133</v>
      </c>
      <c r="B34" s="363" t="s">
        <v>134</v>
      </c>
      <c r="C34" s="354">
        <v>350</v>
      </c>
    </row>
    <row r="35" spans="1:3" s="339" customFormat="1" ht="22.5" customHeight="1">
      <c r="A35" s="359" t="s">
        <v>135</v>
      </c>
      <c r="B35" s="356" t="s">
        <v>90</v>
      </c>
      <c r="C35" s="357">
        <v>230</v>
      </c>
    </row>
    <row r="36" spans="1:3" s="339" customFormat="1" ht="22.5" customHeight="1">
      <c r="A36" s="359" t="s">
        <v>136</v>
      </c>
      <c r="B36" s="356" t="s">
        <v>137</v>
      </c>
      <c r="C36" s="357">
        <v>103</v>
      </c>
    </row>
    <row r="37" spans="1:3" s="339" customFormat="1" ht="22.5" customHeight="1">
      <c r="A37" s="359" t="s">
        <v>138</v>
      </c>
      <c r="B37" s="356" t="s">
        <v>139</v>
      </c>
      <c r="C37" s="357">
        <v>17</v>
      </c>
    </row>
    <row r="38" spans="1:3" s="339" customFormat="1" ht="22.5" customHeight="1">
      <c r="A38" s="358" t="s">
        <v>140</v>
      </c>
      <c r="B38" s="363" t="s">
        <v>141</v>
      </c>
      <c r="C38" s="360">
        <v>1236</v>
      </c>
    </row>
    <row r="39" spans="1:3" s="339" customFormat="1" ht="22.5" customHeight="1">
      <c r="A39" s="359" t="s">
        <v>142</v>
      </c>
      <c r="B39" s="361" t="s">
        <v>90</v>
      </c>
      <c r="C39" s="357">
        <v>444</v>
      </c>
    </row>
    <row r="40" spans="1:3" s="339" customFormat="1" ht="22.5" customHeight="1">
      <c r="A40" s="359" t="s">
        <v>143</v>
      </c>
      <c r="B40" s="361" t="s">
        <v>104</v>
      </c>
      <c r="C40" s="357">
        <v>792</v>
      </c>
    </row>
    <row r="41" spans="1:3" s="339" customFormat="1" ht="22.5" customHeight="1">
      <c r="A41" s="358" t="s">
        <v>144</v>
      </c>
      <c r="B41" s="365" t="s">
        <v>145</v>
      </c>
      <c r="C41" s="360">
        <v>739</v>
      </c>
    </row>
    <row r="42" spans="1:3" s="339" customFormat="1" ht="22.5" customHeight="1">
      <c r="A42" s="359" t="s">
        <v>146</v>
      </c>
      <c r="B42" s="356" t="s">
        <v>90</v>
      </c>
      <c r="C42" s="357">
        <v>695</v>
      </c>
    </row>
    <row r="43" spans="1:3" s="339" customFormat="1" ht="22.5" customHeight="1">
      <c r="A43" s="359" t="s">
        <v>147</v>
      </c>
      <c r="B43" s="356" t="s">
        <v>98</v>
      </c>
      <c r="C43" s="357">
        <v>2</v>
      </c>
    </row>
    <row r="44" spans="1:3" s="339" customFormat="1" ht="22.5" customHeight="1">
      <c r="A44" s="359" t="s">
        <v>148</v>
      </c>
      <c r="B44" s="356" t="s">
        <v>149</v>
      </c>
      <c r="C44" s="357">
        <v>42</v>
      </c>
    </row>
    <row r="45" spans="1:3" s="339" customFormat="1" ht="22.5" customHeight="1">
      <c r="A45" s="358" t="s">
        <v>150</v>
      </c>
      <c r="B45" s="365" t="s">
        <v>151</v>
      </c>
      <c r="C45" s="360">
        <v>484</v>
      </c>
    </row>
    <row r="46" spans="1:3" s="339" customFormat="1" ht="22.5" customHeight="1">
      <c r="A46" s="359" t="s">
        <v>152</v>
      </c>
      <c r="B46" s="356" t="s">
        <v>90</v>
      </c>
      <c r="C46" s="357">
        <v>325</v>
      </c>
    </row>
    <row r="47" spans="1:3" s="339" customFormat="1" ht="22.5" customHeight="1">
      <c r="A47" s="359" t="s">
        <v>153</v>
      </c>
      <c r="B47" s="356" t="s">
        <v>154</v>
      </c>
      <c r="C47" s="357">
        <v>159</v>
      </c>
    </row>
    <row r="48" spans="1:3" s="339" customFormat="1" ht="22.5" customHeight="1">
      <c r="A48" s="358" t="s">
        <v>155</v>
      </c>
      <c r="B48" s="363" t="s">
        <v>156</v>
      </c>
      <c r="C48" s="354">
        <v>5</v>
      </c>
    </row>
    <row r="49" spans="1:3" s="339" customFormat="1" ht="22.5" customHeight="1">
      <c r="A49" s="359" t="s">
        <v>157</v>
      </c>
      <c r="B49" s="361" t="s">
        <v>158</v>
      </c>
      <c r="C49" s="357">
        <v>5</v>
      </c>
    </row>
    <row r="50" spans="1:3" s="339" customFormat="1" ht="22.5" customHeight="1">
      <c r="A50" s="358" t="s">
        <v>159</v>
      </c>
      <c r="B50" s="363" t="s">
        <v>160</v>
      </c>
      <c r="C50" s="354">
        <v>62</v>
      </c>
    </row>
    <row r="51" spans="1:3" s="339" customFormat="1" ht="22.5" customHeight="1">
      <c r="A51" s="359" t="s">
        <v>161</v>
      </c>
      <c r="B51" s="361" t="s">
        <v>90</v>
      </c>
      <c r="C51" s="357">
        <v>62</v>
      </c>
    </row>
    <row r="52" spans="1:3" s="339" customFormat="1" ht="22.5" customHeight="1">
      <c r="A52" s="358" t="s">
        <v>162</v>
      </c>
      <c r="B52" s="363" t="s">
        <v>163</v>
      </c>
      <c r="C52" s="354">
        <v>130</v>
      </c>
    </row>
    <row r="53" spans="1:3" s="339" customFormat="1" ht="22.5" customHeight="1">
      <c r="A53" s="359" t="s">
        <v>164</v>
      </c>
      <c r="B53" s="361" t="s">
        <v>90</v>
      </c>
      <c r="C53" s="357">
        <v>53</v>
      </c>
    </row>
    <row r="54" spans="1:3" s="339" customFormat="1" ht="22.5" customHeight="1">
      <c r="A54" s="359" t="s">
        <v>165</v>
      </c>
      <c r="B54" s="361" t="s">
        <v>98</v>
      </c>
      <c r="C54" s="357">
        <v>1</v>
      </c>
    </row>
    <row r="55" spans="1:3" s="339" customFormat="1" ht="22.5" customHeight="1">
      <c r="A55" s="359" t="s">
        <v>166</v>
      </c>
      <c r="B55" s="361" t="s">
        <v>167</v>
      </c>
      <c r="C55" s="357">
        <v>76</v>
      </c>
    </row>
    <row r="56" spans="1:3" s="339" customFormat="1" ht="22.5" customHeight="1">
      <c r="A56" s="358" t="s">
        <v>168</v>
      </c>
      <c r="B56" s="363" t="s">
        <v>169</v>
      </c>
      <c r="C56" s="366">
        <v>1212</v>
      </c>
    </row>
    <row r="57" spans="1:3" s="339" customFormat="1" ht="22.5" customHeight="1">
      <c r="A57" s="359" t="s">
        <v>170</v>
      </c>
      <c r="B57" s="361" t="s">
        <v>90</v>
      </c>
      <c r="C57" s="357">
        <v>1174</v>
      </c>
    </row>
    <row r="58" spans="1:3" s="339" customFormat="1" ht="22.5" customHeight="1">
      <c r="A58" s="359" t="s">
        <v>171</v>
      </c>
      <c r="B58" s="361" t="s">
        <v>98</v>
      </c>
      <c r="C58" s="357">
        <v>19</v>
      </c>
    </row>
    <row r="59" spans="1:3" s="339" customFormat="1" ht="22.5" customHeight="1">
      <c r="A59" s="359" t="s">
        <v>172</v>
      </c>
      <c r="B59" s="361" t="s">
        <v>173</v>
      </c>
      <c r="C59" s="357">
        <v>19</v>
      </c>
    </row>
    <row r="60" spans="1:3" s="339" customFormat="1" ht="22.5" customHeight="1">
      <c r="A60" s="358" t="s">
        <v>174</v>
      </c>
      <c r="B60" s="363" t="s">
        <v>175</v>
      </c>
      <c r="C60" s="367">
        <v>386</v>
      </c>
    </row>
    <row r="61" spans="1:3" s="339" customFormat="1" ht="22.5" customHeight="1">
      <c r="A61" s="359" t="s">
        <v>176</v>
      </c>
      <c r="B61" s="356" t="s">
        <v>90</v>
      </c>
      <c r="C61" s="357">
        <v>206</v>
      </c>
    </row>
    <row r="62" spans="1:3" s="339" customFormat="1" ht="22.5" customHeight="1">
      <c r="A62" s="359" t="s">
        <v>177</v>
      </c>
      <c r="B62" s="356" t="s">
        <v>178</v>
      </c>
      <c r="C62" s="357">
        <v>180</v>
      </c>
    </row>
    <row r="63" spans="1:3" s="339" customFormat="1" ht="22.5" customHeight="1">
      <c r="A63" s="358" t="s">
        <v>179</v>
      </c>
      <c r="B63" s="363" t="s">
        <v>180</v>
      </c>
      <c r="C63" s="368">
        <v>108</v>
      </c>
    </row>
    <row r="64" spans="1:3" s="339" customFormat="1" ht="22.5" customHeight="1">
      <c r="A64" s="359" t="s">
        <v>181</v>
      </c>
      <c r="B64" s="369" t="s">
        <v>90</v>
      </c>
      <c r="C64" s="357">
        <v>108</v>
      </c>
    </row>
    <row r="65" spans="1:3" s="339" customFormat="1" ht="22.5" customHeight="1">
      <c r="A65" s="358" t="s">
        <v>182</v>
      </c>
      <c r="B65" s="363" t="s">
        <v>183</v>
      </c>
      <c r="C65" s="360">
        <v>63</v>
      </c>
    </row>
    <row r="66" spans="1:3" s="339" customFormat="1" ht="22.5" customHeight="1">
      <c r="A66" s="359" t="s">
        <v>184</v>
      </c>
      <c r="B66" s="361" t="s">
        <v>90</v>
      </c>
      <c r="C66" s="357">
        <v>63</v>
      </c>
    </row>
    <row r="67" spans="1:3" s="339" customFormat="1" ht="22.5" customHeight="1">
      <c r="A67" s="358" t="s">
        <v>185</v>
      </c>
      <c r="B67" s="363" t="s">
        <v>186</v>
      </c>
      <c r="C67" s="372">
        <v>2706</v>
      </c>
    </row>
    <row r="68" spans="1:3" s="339" customFormat="1" ht="22.5" customHeight="1">
      <c r="A68" s="359" t="s">
        <v>187</v>
      </c>
      <c r="B68" s="361" t="s">
        <v>90</v>
      </c>
      <c r="C68" s="357">
        <v>1088</v>
      </c>
    </row>
    <row r="69" spans="1:3" s="339" customFormat="1" ht="22.5" customHeight="1">
      <c r="A69" s="359" t="s">
        <v>188</v>
      </c>
      <c r="B69" s="361" t="s">
        <v>189</v>
      </c>
      <c r="C69" s="357">
        <v>21</v>
      </c>
    </row>
    <row r="70" spans="1:3" s="339" customFormat="1" ht="22.5" customHeight="1">
      <c r="A70" s="359" t="s">
        <v>190</v>
      </c>
      <c r="B70" s="361" t="s">
        <v>104</v>
      </c>
      <c r="C70" s="357">
        <v>1481</v>
      </c>
    </row>
    <row r="71" spans="1:3" s="339" customFormat="1" ht="22.5" customHeight="1">
      <c r="A71" s="359" t="s">
        <v>191</v>
      </c>
      <c r="B71" s="361" t="s">
        <v>192</v>
      </c>
      <c r="C71" s="357">
        <v>116</v>
      </c>
    </row>
    <row r="72" spans="1:3" s="339" customFormat="1" ht="22.5" customHeight="1">
      <c r="A72" s="373" t="s">
        <v>193</v>
      </c>
      <c r="B72" s="350" t="s">
        <v>194</v>
      </c>
      <c r="C72" s="374">
        <f>C73+C79+C82+C87</f>
        <v>10516</v>
      </c>
    </row>
    <row r="73" spans="1:3" s="339" customFormat="1" ht="22.5" customHeight="1">
      <c r="A73" s="358" t="s">
        <v>195</v>
      </c>
      <c r="B73" s="363" t="s">
        <v>196</v>
      </c>
      <c r="C73" s="354">
        <v>7488</v>
      </c>
    </row>
    <row r="74" spans="1:3" s="339" customFormat="1" ht="22.5" customHeight="1">
      <c r="A74" s="359" t="s">
        <v>197</v>
      </c>
      <c r="B74" s="361" t="s">
        <v>90</v>
      </c>
      <c r="C74" s="357">
        <v>3808</v>
      </c>
    </row>
    <row r="75" spans="1:3" s="339" customFormat="1" ht="22.5" customHeight="1">
      <c r="A75" s="359" t="s">
        <v>198</v>
      </c>
      <c r="B75" s="361" t="s">
        <v>98</v>
      </c>
      <c r="C75" s="357">
        <v>1254</v>
      </c>
    </row>
    <row r="76" spans="1:3" s="339" customFormat="1" ht="22.5" customHeight="1">
      <c r="A76" s="359" t="s">
        <v>199</v>
      </c>
      <c r="B76" s="361" t="s">
        <v>200</v>
      </c>
      <c r="C76" s="357">
        <v>7</v>
      </c>
    </row>
    <row r="77" spans="1:3" s="339" customFormat="1" ht="22.5" customHeight="1">
      <c r="A77" s="359" t="s">
        <v>201</v>
      </c>
      <c r="B77" s="361" t="s">
        <v>202</v>
      </c>
      <c r="C77" s="357">
        <v>1393</v>
      </c>
    </row>
    <row r="78" spans="1:3" s="339" customFormat="1" ht="22.5" customHeight="1">
      <c r="A78" s="359" t="s">
        <v>203</v>
      </c>
      <c r="B78" s="361" t="s">
        <v>204</v>
      </c>
      <c r="C78" s="357">
        <v>1026</v>
      </c>
    </row>
    <row r="79" spans="1:3" s="339" customFormat="1" ht="22.5" customHeight="1">
      <c r="A79" s="358" t="s">
        <v>205</v>
      </c>
      <c r="B79" s="353" t="s">
        <v>206</v>
      </c>
      <c r="C79" s="354">
        <v>1075</v>
      </c>
    </row>
    <row r="80" spans="1:3" s="339" customFormat="1" ht="22.5" customHeight="1">
      <c r="A80" s="359" t="s">
        <v>207</v>
      </c>
      <c r="B80" s="356" t="s">
        <v>90</v>
      </c>
      <c r="C80" s="357">
        <v>868</v>
      </c>
    </row>
    <row r="81" spans="1:3" s="339" customFormat="1" ht="22.5" customHeight="1">
      <c r="A81" s="359" t="s">
        <v>208</v>
      </c>
      <c r="B81" s="361" t="s">
        <v>209</v>
      </c>
      <c r="C81" s="357">
        <v>207</v>
      </c>
    </row>
    <row r="82" spans="1:3" s="339" customFormat="1" ht="22.5" customHeight="1">
      <c r="A82" s="358" t="s">
        <v>210</v>
      </c>
      <c r="B82" s="365" t="s">
        <v>211</v>
      </c>
      <c r="C82" s="354">
        <v>1492</v>
      </c>
    </row>
    <row r="83" spans="1:3" s="339" customFormat="1" ht="22.5" customHeight="1">
      <c r="A83" s="359" t="s">
        <v>212</v>
      </c>
      <c r="B83" s="356" t="s">
        <v>90</v>
      </c>
      <c r="C83" s="357">
        <v>943</v>
      </c>
    </row>
    <row r="84" spans="1:3" s="339" customFormat="1" ht="22.5" customHeight="1">
      <c r="A84" s="359" t="s">
        <v>213</v>
      </c>
      <c r="B84" s="356" t="s">
        <v>214</v>
      </c>
      <c r="C84" s="357">
        <v>136</v>
      </c>
    </row>
    <row r="85" spans="1:3" s="339" customFormat="1" ht="22.5" customHeight="1">
      <c r="A85" s="359" t="s">
        <v>215</v>
      </c>
      <c r="B85" s="356" t="s">
        <v>216</v>
      </c>
      <c r="C85" s="357">
        <v>50</v>
      </c>
    </row>
    <row r="86" spans="1:3" s="339" customFormat="1" ht="22.5" customHeight="1">
      <c r="A86" s="359" t="s">
        <v>217</v>
      </c>
      <c r="B86" s="356" t="s">
        <v>218</v>
      </c>
      <c r="C86" s="357">
        <v>363</v>
      </c>
    </row>
    <row r="87" spans="1:3" s="339" customFormat="1" ht="22.5" customHeight="1">
      <c r="A87" s="358" t="s">
        <v>219</v>
      </c>
      <c r="B87" s="353" t="s">
        <v>220</v>
      </c>
      <c r="C87" s="354">
        <v>461</v>
      </c>
    </row>
    <row r="88" spans="1:3" s="339" customFormat="1" ht="22.5" customHeight="1">
      <c r="A88" s="359" t="s">
        <v>221</v>
      </c>
      <c r="B88" s="361" t="s">
        <v>90</v>
      </c>
      <c r="C88" s="357">
        <v>368</v>
      </c>
    </row>
    <row r="89" spans="1:3" s="339" customFormat="1" ht="22.5" customHeight="1">
      <c r="A89" s="359" t="s">
        <v>222</v>
      </c>
      <c r="B89" s="361" t="s">
        <v>223</v>
      </c>
      <c r="C89" s="357">
        <v>20</v>
      </c>
    </row>
    <row r="90" spans="1:3" s="339" customFormat="1" ht="22.5" customHeight="1">
      <c r="A90" s="359" t="s">
        <v>224</v>
      </c>
      <c r="B90" s="361" t="s">
        <v>225</v>
      </c>
      <c r="C90" s="357">
        <v>10</v>
      </c>
    </row>
    <row r="91" spans="1:3" s="339" customFormat="1" ht="22.5" customHeight="1">
      <c r="A91" s="359" t="s">
        <v>226</v>
      </c>
      <c r="B91" s="361" t="s">
        <v>227</v>
      </c>
      <c r="C91" s="357">
        <v>3</v>
      </c>
    </row>
    <row r="92" spans="1:3" s="339" customFormat="1" ht="22.5" customHeight="1">
      <c r="A92" s="359" t="s">
        <v>228</v>
      </c>
      <c r="B92" s="361" t="s">
        <v>229</v>
      </c>
      <c r="C92" s="357">
        <v>25</v>
      </c>
    </row>
    <row r="93" spans="1:3" s="339" customFormat="1" ht="22.5" customHeight="1">
      <c r="A93" s="359" t="s">
        <v>230</v>
      </c>
      <c r="B93" s="361" t="s">
        <v>231</v>
      </c>
      <c r="C93" s="357">
        <v>35</v>
      </c>
    </row>
    <row r="94" spans="1:3" s="339" customFormat="1" ht="22.5" customHeight="1">
      <c r="A94" s="373" t="s">
        <v>232</v>
      </c>
      <c r="B94" s="350" t="s">
        <v>233</v>
      </c>
      <c r="C94" s="375">
        <f>C95+C98+C104+C108+C110+C113+C116</f>
        <v>56777</v>
      </c>
    </row>
    <row r="95" spans="1:3" s="339" customFormat="1" ht="22.5" customHeight="1">
      <c r="A95" s="358" t="s">
        <v>234</v>
      </c>
      <c r="B95" s="363" t="s">
        <v>235</v>
      </c>
      <c r="C95" s="354">
        <v>1881</v>
      </c>
    </row>
    <row r="96" spans="1:3" s="339" customFormat="1" ht="22.5" customHeight="1">
      <c r="A96" s="359" t="s">
        <v>236</v>
      </c>
      <c r="B96" s="356" t="s">
        <v>90</v>
      </c>
      <c r="C96" s="357">
        <v>1645</v>
      </c>
    </row>
    <row r="97" spans="1:3" s="339" customFormat="1" ht="22.5" customHeight="1">
      <c r="A97" s="359" t="s">
        <v>237</v>
      </c>
      <c r="B97" s="361" t="s">
        <v>238</v>
      </c>
      <c r="C97" s="357">
        <v>236</v>
      </c>
    </row>
    <row r="98" spans="1:3" s="339" customFormat="1" ht="22.5" customHeight="1">
      <c r="A98" s="358" t="s">
        <v>239</v>
      </c>
      <c r="B98" s="353" t="s">
        <v>240</v>
      </c>
      <c r="C98" s="354">
        <v>48509</v>
      </c>
    </row>
    <row r="99" spans="1:3" s="339" customFormat="1" ht="22.5" customHeight="1">
      <c r="A99" s="359" t="s">
        <v>241</v>
      </c>
      <c r="B99" s="356" t="s">
        <v>242</v>
      </c>
      <c r="C99" s="357">
        <v>2303</v>
      </c>
    </row>
    <row r="100" spans="1:3" s="339" customFormat="1" ht="22.5" customHeight="1">
      <c r="A100" s="359" t="s">
        <v>243</v>
      </c>
      <c r="B100" s="356" t="s">
        <v>244</v>
      </c>
      <c r="C100" s="357">
        <v>22988</v>
      </c>
    </row>
    <row r="101" spans="1:3" s="339" customFormat="1" ht="22.5" customHeight="1">
      <c r="A101" s="359" t="s">
        <v>245</v>
      </c>
      <c r="B101" s="361" t="s">
        <v>246</v>
      </c>
      <c r="C101" s="357">
        <v>12776</v>
      </c>
    </row>
    <row r="102" spans="1:3" s="339" customFormat="1" ht="22.5" customHeight="1">
      <c r="A102" s="359" t="s">
        <v>247</v>
      </c>
      <c r="B102" s="361" t="s">
        <v>248</v>
      </c>
      <c r="C102" s="357">
        <v>5490</v>
      </c>
    </row>
    <row r="103" spans="1:3" s="339" customFormat="1" ht="22.5" customHeight="1">
      <c r="A103" s="359" t="s">
        <v>249</v>
      </c>
      <c r="B103" s="356" t="s">
        <v>250</v>
      </c>
      <c r="C103" s="376">
        <v>4952</v>
      </c>
    </row>
    <row r="104" spans="1:3" s="339" customFormat="1" ht="22.5" customHeight="1">
      <c r="A104" s="358" t="s">
        <v>251</v>
      </c>
      <c r="B104" s="353" t="s">
        <v>252</v>
      </c>
      <c r="C104" s="377">
        <v>3022</v>
      </c>
    </row>
    <row r="105" spans="1:3" s="339" customFormat="1" ht="22.5" customHeight="1">
      <c r="A105" s="359" t="s">
        <v>253</v>
      </c>
      <c r="B105" s="356" t="s">
        <v>254</v>
      </c>
      <c r="C105" s="378">
        <v>1</v>
      </c>
    </row>
    <row r="106" spans="1:3" s="339" customFormat="1" ht="22.5" customHeight="1">
      <c r="A106" s="359" t="s">
        <v>255</v>
      </c>
      <c r="B106" s="361" t="s">
        <v>256</v>
      </c>
      <c r="C106" s="357">
        <v>2487</v>
      </c>
    </row>
    <row r="107" spans="1:3" s="339" customFormat="1" ht="22.5" customHeight="1">
      <c r="A107" s="359" t="s">
        <v>257</v>
      </c>
      <c r="B107" s="361" t="s">
        <v>258</v>
      </c>
      <c r="C107" s="357">
        <v>534</v>
      </c>
    </row>
    <row r="108" spans="1:3" s="339" customFormat="1" ht="22.5" customHeight="1">
      <c r="A108" s="358" t="s">
        <v>259</v>
      </c>
      <c r="B108" s="363" t="s">
        <v>260</v>
      </c>
      <c r="C108" s="372">
        <v>209</v>
      </c>
    </row>
    <row r="109" spans="1:3" s="339" customFormat="1" ht="22.5" customHeight="1">
      <c r="A109" s="359" t="s">
        <v>261</v>
      </c>
      <c r="B109" s="361" t="s">
        <v>262</v>
      </c>
      <c r="C109" s="357">
        <v>209</v>
      </c>
    </row>
    <row r="110" spans="1:3" s="339" customFormat="1" ht="22.5" customHeight="1">
      <c r="A110" s="358" t="s">
        <v>263</v>
      </c>
      <c r="B110" s="363" t="s">
        <v>264</v>
      </c>
      <c r="C110" s="367">
        <v>878</v>
      </c>
    </row>
    <row r="111" spans="1:3" s="339" customFormat="1" ht="22.5" customHeight="1">
      <c r="A111" s="359" t="s">
        <v>265</v>
      </c>
      <c r="B111" s="361" t="s">
        <v>266</v>
      </c>
      <c r="C111" s="378">
        <v>643</v>
      </c>
    </row>
    <row r="112" spans="1:3" s="339" customFormat="1" ht="22.5" customHeight="1">
      <c r="A112" s="359" t="s">
        <v>267</v>
      </c>
      <c r="B112" s="356" t="s">
        <v>268</v>
      </c>
      <c r="C112" s="357">
        <v>235</v>
      </c>
    </row>
    <row r="113" spans="1:3" s="339" customFormat="1" ht="22.5" customHeight="1">
      <c r="A113" s="358" t="s">
        <v>269</v>
      </c>
      <c r="B113" s="353" t="s">
        <v>270</v>
      </c>
      <c r="C113" s="354">
        <v>1827</v>
      </c>
    </row>
    <row r="114" spans="1:3" s="339" customFormat="1" ht="22.5" customHeight="1">
      <c r="A114" s="359" t="s">
        <v>271</v>
      </c>
      <c r="B114" s="356" t="s">
        <v>272</v>
      </c>
      <c r="C114" s="357">
        <v>1697</v>
      </c>
    </row>
    <row r="115" spans="1:3" s="339" customFormat="1" ht="22.5" customHeight="1">
      <c r="A115" s="359" t="s">
        <v>273</v>
      </c>
      <c r="B115" s="356" t="s">
        <v>274</v>
      </c>
      <c r="C115" s="357">
        <v>130</v>
      </c>
    </row>
    <row r="116" spans="1:3" s="339" customFormat="1" ht="22.5" customHeight="1">
      <c r="A116" s="358" t="s">
        <v>275</v>
      </c>
      <c r="B116" s="353" t="s">
        <v>276</v>
      </c>
      <c r="C116" s="372">
        <v>451</v>
      </c>
    </row>
    <row r="117" spans="1:3" s="339" customFormat="1" ht="22.5" customHeight="1">
      <c r="A117" s="379" t="s">
        <v>277</v>
      </c>
      <c r="B117" s="380" t="s">
        <v>278</v>
      </c>
      <c r="C117" s="381">
        <f>C118+C120</f>
        <v>355</v>
      </c>
    </row>
    <row r="118" spans="1:3" s="339" customFormat="1" ht="22.5" customHeight="1">
      <c r="A118" s="358" t="s">
        <v>279</v>
      </c>
      <c r="B118" s="363" t="s">
        <v>280</v>
      </c>
      <c r="C118" s="377">
        <v>135</v>
      </c>
    </row>
    <row r="119" spans="1:3" s="339" customFormat="1" ht="22.5" customHeight="1">
      <c r="A119" s="359" t="s">
        <v>281</v>
      </c>
      <c r="B119" s="356" t="s">
        <v>90</v>
      </c>
      <c r="C119" s="357">
        <v>135</v>
      </c>
    </row>
    <row r="120" spans="1:3" s="339" customFormat="1" ht="22.5" customHeight="1">
      <c r="A120" s="358" t="s">
        <v>282</v>
      </c>
      <c r="B120" s="353" t="s">
        <v>283</v>
      </c>
      <c r="C120" s="372">
        <v>220</v>
      </c>
    </row>
    <row r="121" spans="1:3" s="339" customFormat="1" ht="22.5" customHeight="1">
      <c r="A121" s="359" t="s">
        <v>284</v>
      </c>
      <c r="B121" s="356" t="s">
        <v>285</v>
      </c>
      <c r="C121" s="357">
        <v>220</v>
      </c>
    </row>
    <row r="122" spans="1:3" s="339" customFormat="1" ht="22.5" customHeight="1">
      <c r="A122" s="373" t="s">
        <v>286</v>
      </c>
      <c r="B122" s="350" t="s">
        <v>287</v>
      </c>
      <c r="C122" s="381">
        <f>C123+C128+C130+C132+C135+C138</f>
        <v>1996</v>
      </c>
    </row>
    <row r="123" spans="1:3" s="339" customFormat="1" ht="22.5" customHeight="1">
      <c r="A123" s="358" t="s">
        <v>288</v>
      </c>
      <c r="B123" s="365" t="s">
        <v>289</v>
      </c>
      <c r="C123" s="354">
        <v>984</v>
      </c>
    </row>
    <row r="124" spans="1:3" s="339" customFormat="1" ht="22.5" customHeight="1">
      <c r="A124" s="359" t="s">
        <v>290</v>
      </c>
      <c r="B124" s="382" t="s">
        <v>90</v>
      </c>
      <c r="C124" s="357">
        <v>351</v>
      </c>
    </row>
    <row r="125" spans="1:3" s="339" customFormat="1" ht="22.5" customHeight="1">
      <c r="A125" s="359" t="s">
        <v>291</v>
      </c>
      <c r="B125" s="382" t="s">
        <v>292</v>
      </c>
      <c r="C125" s="357">
        <v>23</v>
      </c>
    </row>
    <row r="126" spans="1:3" s="339" customFormat="1" ht="22.5" customHeight="1">
      <c r="A126" s="359" t="s">
        <v>293</v>
      </c>
      <c r="B126" s="382" t="s">
        <v>294</v>
      </c>
      <c r="C126" s="357">
        <v>479</v>
      </c>
    </row>
    <row r="127" spans="1:3" s="339" customFormat="1" ht="22.5" customHeight="1">
      <c r="A127" s="359" t="s">
        <v>295</v>
      </c>
      <c r="B127" s="382" t="s">
        <v>296</v>
      </c>
      <c r="C127" s="357">
        <v>131</v>
      </c>
    </row>
    <row r="128" spans="1:3" s="339" customFormat="1" ht="22.5" customHeight="1">
      <c r="A128" s="358" t="s">
        <v>297</v>
      </c>
      <c r="B128" s="365" t="s">
        <v>298</v>
      </c>
      <c r="C128" s="354">
        <v>23</v>
      </c>
    </row>
    <row r="129" spans="1:3" s="339" customFormat="1" ht="22.5" customHeight="1">
      <c r="A129" s="359" t="s">
        <v>299</v>
      </c>
      <c r="B129" s="382" t="s">
        <v>90</v>
      </c>
      <c r="C129" s="357">
        <v>23</v>
      </c>
    </row>
    <row r="130" spans="1:3" s="339" customFormat="1" ht="22.5" customHeight="1">
      <c r="A130" s="358" t="s">
        <v>300</v>
      </c>
      <c r="B130" s="365" t="s">
        <v>301</v>
      </c>
      <c r="C130" s="372">
        <v>29</v>
      </c>
    </row>
    <row r="131" spans="1:3" s="339" customFormat="1" ht="22.5" customHeight="1">
      <c r="A131" s="359" t="s">
        <v>302</v>
      </c>
      <c r="B131" s="382" t="s">
        <v>303</v>
      </c>
      <c r="C131" s="357">
        <v>29</v>
      </c>
    </row>
    <row r="132" spans="1:3" s="339" customFormat="1" ht="22.5" customHeight="1">
      <c r="A132" s="358" t="s">
        <v>304</v>
      </c>
      <c r="B132" s="365" t="s">
        <v>305</v>
      </c>
      <c r="C132" s="383">
        <v>29</v>
      </c>
    </row>
    <row r="133" spans="1:3" s="339" customFormat="1" ht="22.5" customHeight="1">
      <c r="A133" s="359" t="s">
        <v>306</v>
      </c>
      <c r="B133" s="382" t="s">
        <v>98</v>
      </c>
      <c r="C133" s="357">
        <v>16</v>
      </c>
    </row>
    <row r="134" spans="1:3" s="339" customFormat="1" ht="22.5" customHeight="1">
      <c r="A134" s="359" t="s">
        <v>307</v>
      </c>
      <c r="B134" s="382" t="s">
        <v>308</v>
      </c>
      <c r="C134" s="357">
        <v>13</v>
      </c>
    </row>
    <row r="135" spans="1:3" s="339" customFormat="1" ht="22.5" customHeight="1">
      <c r="A135" s="358" t="s">
        <v>309</v>
      </c>
      <c r="B135" s="365" t="s">
        <v>310</v>
      </c>
      <c r="C135" s="372">
        <v>756</v>
      </c>
    </row>
    <row r="136" spans="1:3" s="339" customFormat="1" ht="22.5" customHeight="1">
      <c r="A136" s="359" t="s">
        <v>311</v>
      </c>
      <c r="B136" s="382" t="s">
        <v>312</v>
      </c>
      <c r="C136" s="357">
        <v>40</v>
      </c>
    </row>
    <row r="137" spans="1:3" s="339" customFormat="1" ht="22.5" customHeight="1">
      <c r="A137" s="359" t="s">
        <v>313</v>
      </c>
      <c r="B137" s="382" t="s">
        <v>314</v>
      </c>
      <c r="C137" s="357">
        <v>716</v>
      </c>
    </row>
    <row r="138" spans="1:3" s="339" customFormat="1" ht="22.5" customHeight="1">
      <c r="A138" s="358" t="s">
        <v>315</v>
      </c>
      <c r="B138" s="365" t="s">
        <v>316</v>
      </c>
      <c r="C138" s="364">
        <v>175</v>
      </c>
    </row>
    <row r="139" spans="1:3" s="339" customFormat="1" ht="22.5" customHeight="1">
      <c r="A139" s="359" t="s">
        <v>317</v>
      </c>
      <c r="B139" s="382" t="s">
        <v>318</v>
      </c>
      <c r="C139" s="384">
        <v>175</v>
      </c>
    </row>
    <row r="140" spans="1:3" s="339" customFormat="1" ht="22.5" customHeight="1">
      <c r="A140" s="373" t="s">
        <v>319</v>
      </c>
      <c r="B140" s="350" t="s">
        <v>320</v>
      </c>
      <c r="C140" s="375">
        <f>C141+C143+C146+C153+C155+C162+C168+C172+C177+C180+C183+C186+C188+C190</f>
        <v>41594</v>
      </c>
    </row>
    <row r="141" spans="1:3" s="339" customFormat="1" ht="22.5" customHeight="1">
      <c r="A141" s="358" t="s">
        <v>321</v>
      </c>
      <c r="B141" s="365" t="s">
        <v>322</v>
      </c>
      <c r="C141" s="354">
        <v>82</v>
      </c>
    </row>
    <row r="142" spans="1:3" s="339" customFormat="1" ht="22.5" customHeight="1">
      <c r="A142" s="359" t="s">
        <v>323</v>
      </c>
      <c r="B142" s="382" t="s">
        <v>324</v>
      </c>
      <c r="C142" s="357">
        <v>82</v>
      </c>
    </row>
    <row r="143" spans="1:3" s="339" customFormat="1" ht="22.5" customHeight="1">
      <c r="A143" s="358" t="s">
        <v>325</v>
      </c>
      <c r="B143" s="365" t="s">
        <v>326</v>
      </c>
      <c r="C143" s="354">
        <v>895</v>
      </c>
    </row>
    <row r="144" spans="1:3" s="339" customFormat="1" ht="22.5" customHeight="1">
      <c r="A144" s="359" t="s">
        <v>327</v>
      </c>
      <c r="B144" s="382" t="s">
        <v>90</v>
      </c>
      <c r="C144" s="357">
        <v>359</v>
      </c>
    </row>
    <row r="145" spans="1:3" s="339" customFormat="1" ht="22.5" customHeight="1">
      <c r="A145" s="359" t="s">
        <v>328</v>
      </c>
      <c r="B145" s="382" t="s">
        <v>329</v>
      </c>
      <c r="C145" s="357">
        <v>536</v>
      </c>
    </row>
    <row r="146" spans="1:3" s="339" customFormat="1" ht="22.5" customHeight="1">
      <c r="A146" s="358" t="s">
        <v>330</v>
      </c>
      <c r="B146" s="365" t="s">
        <v>331</v>
      </c>
      <c r="C146" s="354">
        <v>24390</v>
      </c>
    </row>
    <row r="147" spans="1:3" s="339" customFormat="1" ht="22.5" customHeight="1">
      <c r="A147" s="359" t="s">
        <v>332</v>
      </c>
      <c r="B147" s="382" t="s">
        <v>333</v>
      </c>
      <c r="C147" s="357">
        <v>1404</v>
      </c>
    </row>
    <row r="148" spans="1:3" s="339" customFormat="1" ht="22.5" customHeight="1">
      <c r="A148" s="359" t="s">
        <v>334</v>
      </c>
      <c r="B148" s="382" t="s">
        <v>335</v>
      </c>
      <c r="C148" s="357">
        <v>965</v>
      </c>
    </row>
    <row r="149" spans="1:3" s="339" customFormat="1" ht="22.5" customHeight="1">
      <c r="A149" s="359" t="s">
        <v>336</v>
      </c>
      <c r="B149" s="382" t="s">
        <v>337</v>
      </c>
      <c r="C149" s="357">
        <v>34</v>
      </c>
    </row>
    <row r="150" spans="1:3" s="339" customFormat="1" ht="22.5" customHeight="1">
      <c r="A150" s="359" t="s">
        <v>338</v>
      </c>
      <c r="B150" s="382" t="s">
        <v>339</v>
      </c>
      <c r="C150" s="357">
        <v>11494</v>
      </c>
    </row>
    <row r="151" spans="1:3" s="339" customFormat="1" ht="22.5" customHeight="1">
      <c r="A151" s="359" t="s">
        <v>340</v>
      </c>
      <c r="B151" s="382" t="s">
        <v>341</v>
      </c>
      <c r="C151" s="357">
        <v>4345</v>
      </c>
    </row>
    <row r="152" spans="1:3" s="339" customFormat="1" ht="22.5" customHeight="1">
      <c r="A152" s="359" t="s">
        <v>342</v>
      </c>
      <c r="B152" s="382" t="s">
        <v>343</v>
      </c>
      <c r="C152" s="357">
        <v>6148</v>
      </c>
    </row>
    <row r="153" spans="1:3" s="339" customFormat="1" ht="22.5" customHeight="1">
      <c r="A153" s="358" t="s">
        <v>344</v>
      </c>
      <c r="B153" s="365" t="s">
        <v>345</v>
      </c>
      <c r="C153" s="372">
        <v>1330</v>
      </c>
    </row>
    <row r="154" spans="1:3" s="339" customFormat="1" ht="22.5" customHeight="1">
      <c r="A154" s="359" t="s">
        <v>346</v>
      </c>
      <c r="B154" s="382" t="s">
        <v>347</v>
      </c>
      <c r="C154" s="357">
        <v>1330</v>
      </c>
    </row>
    <row r="155" spans="1:3" s="339" customFormat="1" ht="22.5" customHeight="1">
      <c r="A155" s="358" t="s">
        <v>348</v>
      </c>
      <c r="B155" s="365" t="s">
        <v>349</v>
      </c>
      <c r="C155" s="372">
        <v>1859</v>
      </c>
    </row>
    <row r="156" spans="1:3" s="339" customFormat="1" ht="22.5" customHeight="1">
      <c r="A156" s="359" t="s">
        <v>350</v>
      </c>
      <c r="B156" s="382" t="s">
        <v>351</v>
      </c>
      <c r="C156" s="357">
        <v>94</v>
      </c>
    </row>
    <row r="157" spans="1:3" s="339" customFormat="1" ht="22.5" customHeight="1">
      <c r="A157" s="359" t="s">
        <v>352</v>
      </c>
      <c r="B157" s="382" t="s">
        <v>353</v>
      </c>
      <c r="C157" s="357">
        <v>360</v>
      </c>
    </row>
    <row r="158" spans="1:3" s="339" customFormat="1" ht="22.5" customHeight="1">
      <c r="A158" s="359" t="s">
        <v>354</v>
      </c>
      <c r="B158" s="382" t="s">
        <v>355</v>
      </c>
      <c r="C158" s="357">
        <v>918</v>
      </c>
    </row>
    <row r="159" spans="1:3" s="339" customFormat="1" ht="22.5" customHeight="1">
      <c r="A159" s="359" t="s">
        <v>356</v>
      </c>
      <c r="B159" s="382" t="s">
        <v>357</v>
      </c>
      <c r="C159" s="357">
        <v>10</v>
      </c>
    </row>
    <row r="160" spans="1:3" s="339" customFormat="1" ht="22.5" customHeight="1">
      <c r="A160" s="359" t="s">
        <v>358</v>
      </c>
      <c r="B160" s="382" t="s">
        <v>359</v>
      </c>
      <c r="C160" s="357">
        <v>435</v>
      </c>
    </row>
    <row r="161" spans="1:3" s="339" customFormat="1" ht="22.5" customHeight="1">
      <c r="A161" s="359" t="s">
        <v>360</v>
      </c>
      <c r="B161" s="382" t="s">
        <v>361</v>
      </c>
      <c r="C161" s="357">
        <v>42</v>
      </c>
    </row>
    <row r="162" spans="1:3" s="339" customFormat="1" ht="22.5" customHeight="1">
      <c r="A162" s="358" t="s">
        <v>362</v>
      </c>
      <c r="B162" s="365" t="s">
        <v>363</v>
      </c>
      <c r="C162" s="372">
        <v>410</v>
      </c>
    </row>
    <row r="163" spans="1:3" s="339" customFormat="1" ht="22.5" customHeight="1">
      <c r="A163" s="359" t="s">
        <v>364</v>
      </c>
      <c r="B163" s="382" t="s">
        <v>365</v>
      </c>
      <c r="C163" s="357">
        <v>170</v>
      </c>
    </row>
    <row r="164" spans="1:3" s="339" customFormat="1" ht="22.5" customHeight="1">
      <c r="A164" s="359" t="s">
        <v>366</v>
      </c>
      <c r="B164" s="382" t="s">
        <v>367</v>
      </c>
      <c r="C164" s="357">
        <v>201</v>
      </c>
    </row>
    <row r="165" spans="1:3" s="339" customFormat="1" ht="22.5" customHeight="1">
      <c r="A165" s="359" t="s">
        <v>368</v>
      </c>
      <c r="B165" s="382" t="s">
        <v>369</v>
      </c>
      <c r="C165" s="357">
        <v>16</v>
      </c>
    </row>
    <row r="166" spans="1:3" s="339" customFormat="1" ht="22.5" customHeight="1">
      <c r="A166" s="359" t="s">
        <v>370</v>
      </c>
      <c r="B166" s="382" t="s">
        <v>371</v>
      </c>
      <c r="C166" s="357">
        <v>10</v>
      </c>
    </row>
    <row r="167" spans="1:3" s="339" customFormat="1" ht="22.5" customHeight="1">
      <c r="A167" s="359" t="s">
        <v>372</v>
      </c>
      <c r="B167" s="382" t="s">
        <v>373</v>
      </c>
      <c r="C167" s="357">
        <v>13</v>
      </c>
    </row>
    <row r="168" spans="1:3" s="339" customFormat="1" ht="22.5" customHeight="1">
      <c r="A168" s="358" t="s">
        <v>374</v>
      </c>
      <c r="B168" s="365" t="s">
        <v>375</v>
      </c>
      <c r="C168" s="364">
        <v>528</v>
      </c>
    </row>
    <row r="169" spans="1:3" s="339" customFormat="1" ht="22.5" customHeight="1">
      <c r="A169" s="359" t="s">
        <v>376</v>
      </c>
      <c r="B169" s="382" t="s">
        <v>377</v>
      </c>
      <c r="C169" s="357">
        <v>12</v>
      </c>
    </row>
    <row r="170" spans="1:3" s="339" customFormat="1" ht="22.5" customHeight="1">
      <c r="A170" s="359" t="s">
        <v>378</v>
      </c>
      <c r="B170" s="382" t="s">
        <v>379</v>
      </c>
      <c r="C170" s="357">
        <v>313</v>
      </c>
    </row>
    <row r="171" spans="1:3" s="339" customFormat="1" ht="22.5" customHeight="1">
      <c r="A171" s="359" t="s">
        <v>380</v>
      </c>
      <c r="B171" s="382" t="s">
        <v>381</v>
      </c>
      <c r="C171" s="357">
        <v>203</v>
      </c>
    </row>
    <row r="172" spans="1:3" s="339" customFormat="1" ht="22.5" customHeight="1">
      <c r="A172" s="358" t="s">
        <v>382</v>
      </c>
      <c r="B172" s="365" t="s">
        <v>383</v>
      </c>
      <c r="C172" s="385">
        <v>267</v>
      </c>
    </row>
    <row r="173" spans="1:3" s="339" customFormat="1" ht="22.5" customHeight="1">
      <c r="A173" s="359" t="s">
        <v>384</v>
      </c>
      <c r="B173" s="382" t="s">
        <v>90</v>
      </c>
      <c r="C173" s="357">
        <v>60</v>
      </c>
    </row>
    <row r="174" spans="1:3" s="339" customFormat="1" ht="22.5" customHeight="1">
      <c r="A174" s="359" t="s">
        <v>385</v>
      </c>
      <c r="B174" s="382" t="s">
        <v>386</v>
      </c>
      <c r="C174" s="357">
        <v>1</v>
      </c>
    </row>
    <row r="175" spans="1:3" s="339" customFormat="1" ht="22.5" customHeight="1">
      <c r="A175" s="359" t="s">
        <v>387</v>
      </c>
      <c r="B175" s="382" t="s">
        <v>388</v>
      </c>
      <c r="C175" s="357">
        <v>138</v>
      </c>
    </row>
    <row r="176" spans="1:3" s="339" customFormat="1" ht="22.5" customHeight="1">
      <c r="A176" s="359" t="s">
        <v>389</v>
      </c>
      <c r="B176" s="382" t="s">
        <v>390</v>
      </c>
      <c r="C176" s="357">
        <v>68</v>
      </c>
    </row>
    <row r="177" spans="1:3" s="339" customFormat="1" ht="22.5" customHeight="1">
      <c r="A177" s="358" t="s">
        <v>391</v>
      </c>
      <c r="B177" s="365" t="s">
        <v>392</v>
      </c>
      <c r="C177" s="372">
        <v>1572</v>
      </c>
    </row>
    <row r="178" spans="1:3" s="339" customFormat="1" ht="22.5" customHeight="1">
      <c r="A178" s="386" t="s">
        <v>393</v>
      </c>
      <c r="B178" s="387" t="s">
        <v>394</v>
      </c>
      <c r="C178" s="357">
        <v>140</v>
      </c>
    </row>
    <row r="179" spans="1:3" s="339" customFormat="1" ht="22.5" customHeight="1">
      <c r="A179" s="359" t="s">
        <v>395</v>
      </c>
      <c r="B179" s="382" t="s">
        <v>396</v>
      </c>
      <c r="C179" s="357">
        <v>1432</v>
      </c>
    </row>
    <row r="180" spans="1:3" s="339" customFormat="1" ht="22.5" customHeight="1">
      <c r="A180" s="358" t="s">
        <v>397</v>
      </c>
      <c r="B180" s="365" t="s">
        <v>398</v>
      </c>
      <c r="C180" s="372">
        <v>104</v>
      </c>
    </row>
    <row r="181" spans="1:3" s="339" customFormat="1" ht="22.5" customHeight="1">
      <c r="A181" s="359" t="s">
        <v>399</v>
      </c>
      <c r="B181" s="382" t="s">
        <v>400</v>
      </c>
      <c r="C181" s="357">
        <v>100</v>
      </c>
    </row>
    <row r="182" spans="1:3" s="339" customFormat="1" ht="22.5" customHeight="1">
      <c r="A182" s="359" t="s">
        <v>401</v>
      </c>
      <c r="B182" s="382" t="s">
        <v>402</v>
      </c>
      <c r="C182" s="357">
        <v>4</v>
      </c>
    </row>
    <row r="183" spans="1:3" s="339" customFormat="1" ht="22.5" customHeight="1">
      <c r="A183" s="358" t="s">
        <v>403</v>
      </c>
      <c r="B183" s="365" t="s">
        <v>404</v>
      </c>
      <c r="C183" s="372">
        <v>304</v>
      </c>
    </row>
    <row r="184" spans="1:3" s="339" customFormat="1" ht="22.5" customHeight="1">
      <c r="A184" s="359" t="s">
        <v>405</v>
      </c>
      <c r="B184" s="382" t="s">
        <v>406</v>
      </c>
      <c r="C184" s="357">
        <v>4</v>
      </c>
    </row>
    <row r="185" spans="1:3" s="339" customFormat="1" ht="22.5" customHeight="1">
      <c r="A185" s="359" t="s">
        <v>407</v>
      </c>
      <c r="B185" s="382" t="s">
        <v>408</v>
      </c>
      <c r="C185" s="357">
        <v>300</v>
      </c>
    </row>
    <row r="186" spans="1:3" s="339" customFormat="1" ht="22.5" customHeight="1">
      <c r="A186" s="358" t="s">
        <v>409</v>
      </c>
      <c r="B186" s="365" t="s">
        <v>410</v>
      </c>
      <c r="C186" s="372">
        <v>78</v>
      </c>
    </row>
    <row r="187" spans="1:3" s="339" customFormat="1" ht="22.5" customHeight="1">
      <c r="A187" s="359" t="s">
        <v>411</v>
      </c>
      <c r="B187" s="382" t="s">
        <v>412</v>
      </c>
      <c r="C187" s="357">
        <v>78</v>
      </c>
    </row>
    <row r="188" spans="1:3" s="339" customFormat="1" ht="22.5" customHeight="1">
      <c r="A188" s="358" t="s">
        <v>413</v>
      </c>
      <c r="B188" s="388" t="s">
        <v>414</v>
      </c>
      <c r="C188" s="372">
        <v>9285</v>
      </c>
    </row>
    <row r="189" spans="1:3" s="339" customFormat="1" ht="22.5" customHeight="1">
      <c r="A189" s="359" t="s">
        <v>415</v>
      </c>
      <c r="B189" s="389" t="s">
        <v>416</v>
      </c>
      <c r="C189" s="357">
        <v>9285</v>
      </c>
    </row>
    <row r="190" spans="1:3" s="339" customFormat="1" ht="22.5" customHeight="1">
      <c r="A190" s="358" t="s">
        <v>417</v>
      </c>
      <c r="B190" s="365" t="s">
        <v>418</v>
      </c>
      <c r="C190" s="372">
        <v>490</v>
      </c>
    </row>
    <row r="191" spans="1:3" s="339" customFormat="1" ht="22.5" customHeight="1">
      <c r="A191" s="359" t="s">
        <v>419</v>
      </c>
      <c r="B191" s="382" t="s">
        <v>420</v>
      </c>
      <c r="C191" s="357">
        <v>490</v>
      </c>
    </row>
    <row r="192" spans="1:3" s="339" customFormat="1" ht="22.5" customHeight="1">
      <c r="A192" s="373" t="s">
        <v>421</v>
      </c>
      <c r="B192" s="350" t="s">
        <v>422</v>
      </c>
      <c r="C192" s="381">
        <f>C193+C196+C199+C201+C206+C209+C212+C214+C216+C218</f>
        <v>28532</v>
      </c>
    </row>
    <row r="193" spans="1:3" s="339" customFormat="1" ht="22.5" customHeight="1">
      <c r="A193" s="358" t="s">
        <v>423</v>
      </c>
      <c r="B193" s="365" t="s">
        <v>424</v>
      </c>
      <c r="C193" s="354">
        <v>1363</v>
      </c>
    </row>
    <row r="194" spans="1:3" s="339" customFormat="1" ht="22.5" customHeight="1">
      <c r="A194" s="359" t="s">
        <v>425</v>
      </c>
      <c r="B194" s="382" t="s">
        <v>90</v>
      </c>
      <c r="C194" s="357">
        <v>1343</v>
      </c>
    </row>
    <row r="195" spans="1:3" s="339" customFormat="1" ht="22.5" customHeight="1">
      <c r="A195" s="359" t="s">
        <v>426</v>
      </c>
      <c r="B195" s="382" t="s">
        <v>427</v>
      </c>
      <c r="C195" s="357">
        <v>20</v>
      </c>
    </row>
    <row r="196" spans="1:3" s="339" customFormat="1" ht="22.5" customHeight="1">
      <c r="A196" s="358" t="s">
        <v>428</v>
      </c>
      <c r="B196" s="365" t="s">
        <v>429</v>
      </c>
      <c r="C196" s="354">
        <v>647</v>
      </c>
    </row>
    <row r="197" spans="1:3" s="339" customFormat="1" ht="22.5" customHeight="1">
      <c r="A197" s="359" t="s">
        <v>430</v>
      </c>
      <c r="B197" s="382" t="s">
        <v>431</v>
      </c>
      <c r="C197" s="357">
        <v>435</v>
      </c>
    </row>
    <row r="198" spans="1:3" s="339" customFormat="1" ht="22.5" customHeight="1">
      <c r="A198" s="359" t="s">
        <v>432</v>
      </c>
      <c r="B198" s="382" t="s">
        <v>433</v>
      </c>
      <c r="C198" s="357">
        <v>212</v>
      </c>
    </row>
    <row r="199" spans="1:3" s="339" customFormat="1" ht="22.5" customHeight="1">
      <c r="A199" s="358" t="s">
        <v>434</v>
      </c>
      <c r="B199" s="365" t="s">
        <v>435</v>
      </c>
      <c r="C199" s="360">
        <v>2504</v>
      </c>
    </row>
    <row r="200" spans="1:3" s="339" customFormat="1" ht="22.5" customHeight="1">
      <c r="A200" s="359" t="s">
        <v>436</v>
      </c>
      <c r="B200" s="382" t="s">
        <v>437</v>
      </c>
      <c r="C200" s="357">
        <v>2504</v>
      </c>
    </row>
    <row r="201" spans="1:3" s="339" customFormat="1" ht="22.5" customHeight="1">
      <c r="A201" s="358" t="s">
        <v>438</v>
      </c>
      <c r="B201" s="365" t="s">
        <v>439</v>
      </c>
      <c r="C201" s="354">
        <v>3335</v>
      </c>
    </row>
    <row r="202" spans="1:3" s="339" customFormat="1" ht="22.5" customHeight="1">
      <c r="A202" s="359" t="s">
        <v>440</v>
      </c>
      <c r="B202" s="382" t="s">
        <v>441</v>
      </c>
      <c r="C202" s="357">
        <v>582</v>
      </c>
    </row>
    <row r="203" spans="1:3" s="339" customFormat="1" ht="22.5" customHeight="1">
      <c r="A203" s="359" t="s">
        <v>442</v>
      </c>
      <c r="B203" s="382" t="s">
        <v>443</v>
      </c>
      <c r="C203" s="357">
        <v>464</v>
      </c>
    </row>
    <row r="204" spans="1:3" s="339" customFormat="1" ht="22.5" customHeight="1">
      <c r="A204" s="359" t="s">
        <v>444</v>
      </c>
      <c r="B204" s="382" t="s">
        <v>445</v>
      </c>
      <c r="C204" s="357">
        <v>2227</v>
      </c>
    </row>
    <row r="205" spans="1:3" s="339" customFormat="1" ht="22.5" customHeight="1">
      <c r="A205" s="359" t="s">
        <v>446</v>
      </c>
      <c r="B205" s="382" t="s">
        <v>447</v>
      </c>
      <c r="C205" s="357">
        <v>62</v>
      </c>
    </row>
    <row r="206" spans="1:3" s="339" customFormat="1" ht="22.5" customHeight="1">
      <c r="A206" s="358" t="s">
        <v>448</v>
      </c>
      <c r="B206" s="365" t="s">
        <v>449</v>
      </c>
      <c r="C206" s="372">
        <v>473</v>
      </c>
    </row>
    <row r="207" spans="1:3" s="339" customFormat="1" ht="22.5" customHeight="1">
      <c r="A207" s="359" t="s">
        <v>450</v>
      </c>
      <c r="B207" s="382" t="s">
        <v>451</v>
      </c>
      <c r="C207" s="357">
        <v>271</v>
      </c>
    </row>
    <row r="208" spans="1:3" s="339" customFormat="1" ht="22.5" customHeight="1">
      <c r="A208" s="359" t="s">
        <v>452</v>
      </c>
      <c r="B208" s="382" t="s">
        <v>453</v>
      </c>
      <c r="C208" s="357">
        <v>202</v>
      </c>
    </row>
    <row r="209" spans="1:3" s="339" customFormat="1" ht="22.5" customHeight="1">
      <c r="A209" s="358" t="s">
        <v>454</v>
      </c>
      <c r="B209" s="365" t="s">
        <v>455</v>
      </c>
      <c r="C209" s="354">
        <v>3384</v>
      </c>
    </row>
    <row r="210" spans="1:3" s="339" customFormat="1" ht="22.5" customHeight="1">
      <c r="A210" s="359" t="s">
        <v>456</v>
      </c>
      <c r="B210" s="382" t="s">
        <v>457</v>
      </c>
      <c r="C210" s="390">
        <v>717</v>
      </c>
    </row>
    <row r="211" spans="1:3" s="339" customFormat="1" ht="22.5" customHeight="1">
      <c r="A211" s="359" t="s">
        <v>458</v>
      </c>
      <c r="B211" s="382" t="s">
        <v>459</v>
      </c>
      <c r="C211" s="391">
        <v>2667</v>
      </c>
    </row>
    <row r="212" spans="1:3" s="339" customFormat="1" ht="22.5" customHeight="1">
      <c r="A212" s="358" t="s">
        <v>460</v>
      </c>
      <c r="B212" s="365" t="s">
        <v>461</v>
      </c>
      <c r="C212" s="392">
        <v>16213</v>
      </c>
    </row>
    <row r="213" spans="1:3" s="339" customFormat="1" ht="22.5" customHeight="1">
      <c r="A213" s="359" t="s">
        <v>462</v>
      </c>
      <c r="B213" s="382" t="s">
        <v>463</v>
      </c>
      <c r="C213" s="391">
        <v>16213</v>
      </c>
    </row>
    <row r="214" spans="1:3" s="339" customFormat="1" ht="22.5" customHeight="1">
      <c r="A214" s="358" t="s">
        <v>464</v>
      </c>
      <c r="B214" s="365" t="s">
        <v>465</v>
      </c>
      <c r="C214" s="392">
        <v>196</v>
      </c>
    </row>
    <row r="215" spans="1:3" s="339" customFormat="1" ht="22.5" customHeight="1">
      <c r="A215" s="359" t="s">
        <v>466</v>
      </c>
      <c r="B215" s="382" t="s">
        <v>467</v>
      </c>
      <c r="C215" s="391">
        <v>196</v>
      </c>
    </row>
    <row r="216" spans="1:3" s="339" customFormat="1" ht="22.5" customHeight="1">
      <c r="A216" s="358" t="s">
        <v>468</v>
      </c>
      <c r="B216" s="365" t="s">
        <v>469</v>
      </c>
      <c r="C216" s="392">
        <v>210</v>
      </c>
    </row>
    <row r="217" spans="1:3" s="339" customFormat="1" ht="22.5" customHeight="1">
      <c r="A217" s="359" t="s">
        <v>470</v>
      </c>
      <c r="B217" s="382" t="s">
        <v>471</v>
      </c>
      <c r="C217" s="391">
        <v>210</v>
      </c>
    </row>
    <row r="218" spans="1:3" s="339" customFormat="1" ht="22.5" customHeight="1">
      <c r="A218" s="358" t="s">
        <v>472</v>
      </c>
      <c r="B218" s="365" t="s">
        <v>473</v>
      </c>
      <c r="C218" s="392">
        <v>207</v>
      </c>
    </row>
    <row r="219" spans="1:3" s="339" customFormat="1" ht="22.5" customHeight="1">
      <c r="A219" s="359" t="s">
        <v>474</v>
      </c>
      <c r="B219" s="382" t="s">
        <v>475</v>
      </c>
      <c r="C219" s="391">
        <v>7</v>
      </c>
    </row>
    <row r="220" spans="1:3" s="339" customFormat="1" ht="22.5" customHeight="1">
      <c r="A220" s="359" t="s">
        <v>476</v>
      </c>
      <c r="B220" s="382" t="s">
        <v>104</v>
      </c>
      <c r="C220" s="391">
        <v>200</v>
      </c>
    </row>
    <row r="221" spans="1:3" s="339" customFormat="1" ht="22.5" customHeight="1">
      <c r="A221" s="373" t="s">
        <v>477</v>
      </c>
      <c r="B221" s="350" t="s">
        <v>478</v>
      </c>
      <c r="C221" s="375">
        <f>C222+C225+C227+C229+C231+C233+C235+C236</f>
        <v>16909</v>
      </c>
    </row>
    <row r="222" spans="1:3" s="339" customFormat="1" ht="22.5" customHeight="1">
      <c r="A222" s="358" t="s">
        <v>479</v>
      </c>
      <c r="B222" s="365" t="s">
        <v>480</v>
      </c>
      <c r="C222" s="354">
        <v>1649</v>
      </c>
    </row>
    <row r="223" spans="1:3" s="339" customFormat="1" ht="22.5" customHeight="1">
      <c r="A223" s="359" t="s">
        <v>481</v>
      </c>
      <c r="B223" s="382" t="s">
        <v>90</v>
      </c>
      <c r="C223" s="357">
        <v>1597</v>
      </c>
    </row>
    <row r="224" spans="1:3" s="339" customFormat="1" ht="22.5" customHeight="1">
      <c r="A224" s="359" t="s">
        <v>482</v>
      </c>
      <c r="B224" s="382" t="s">
        <v>483</v>
      </c>
      <c r="C224" s="357">
        <v>52</v>
      </c>
    </row>
    <row r="225" spans="1:3" s="339" customFormat="1" ht="22.5" customHeight="1">
      <c r="A225" s="358" t="s">
        <v>484</v>
      </c>
      <c r="B225" s="365" t="s">
        <v>485</v>
      </c>
      <c r="C225" s="372">
        <v>30</v>
      </c>
    </row>
    <row r="226" spans="1:3" s="339" customFormat="1" ht="22.5" customHeight="1">
      <c r="A226" s="359" t="s">
        <v>486</v>
      </c>
      <c r="B226" s="382" t="s">
        <v>487</v>
      </c>
      <c r="C226" s="357">
        <v>30</v>
      </c>
    </row>
    <row r="227" spans="1:3" s="339" customFormat="1" ht="22.5" customHeight="1">
      <c r="A227" s="358" t="s">
        <v>488</v>
      </c>
      <c r="B227" s="365" t="s">
        <v>489</v>
      </c>
      <c r="C227" s="372">
        <v>13405</v>
      </c>
    </row>
    <row r="228" spans="1:3" s="339" customFormat="1" ht="22.5" customHeight="1">
      <c r="A228" s="359" t="s">
        <v>490</v>
      </c>
      <c r="B228" s="382" t="s">
        <v>491</v>
      </c>
      <c r="C228" s="357">
        <v>13405</v>
      </c>
    </row>
    <row r="229" spans="1:3" s="339" customFormat="1" ht="22.5" customHeight="1">
      <c r="A229" s="358" t="s">
        <v>492</v>
      </c>
      <c r="B229" s="365" t="s">
        <v>493</v>
      </c>
      <c r="C229" s="372">
        <v>1697</v>
      </c>
    </row>
    <row r="230" spans="1:3" s="339" customFormat="1" ht="22.5" customHeight="1">
      <c r="A230" s="359" t="s">
        <v>494</v>
      </c>
      <c r="B230" s="382" t="s">
        <v>495</v>
      </c>
      <c r="C230" s="357">
        <v>1697</v>
      </c>
    </row>
    <row r="231" spans="1:3" s="339" customFormat="1" ht="22.5" customHeight="1">
      <c r="A231" s="358" t="s">
        <v>496</v>
      </c>
      <c r="B231" s="365" t="s">
        <v>497</v>
      </c>
      <c r="C231" s="372">
        <v>3</v>
      </c>
    </row>
    <row r="232" spans="1:3" s="339" customFormat="1" ht="22.5" customHeight="1">
      <c r="A232" s="359" t="s">
        <v>498</v>
      </c>
      <c r="B232" s="382" t="s">
        <v>499</v>
      </c>
      <c r="C232" s="357">
        <v>3</v>
      </c>
    </row>
    <row r="233" spans="1:3" s="339" customFormat="1" ht="22.5" customHeight="1">
      <c r="A233" s="358" t="s">
        <v>500</v>
      </c>
      <c r="B233" s="365" t="s">
        <v>501</v>
      </c>
      <c r="C233" s="364">
        <v>38</v>
      </c>
    </row>
    <row r="234" spans="1:3" s="339" customFormat="1" ht="22.5" customHeight="1">
      <c r="A234" s="359" t="s">
        <v>502</v>
      </c>
      <c r="B234" s="382" t="s">
        <v>503</v>
      </c>
      <c r="C234" s="357">
        <v>38</v>
      </c>
    </row>
    <row r="235" spans="1:3" s="339" customFormat="1" ht="22.5" customHeight="1">
      <c r="A235" s="358" t="s">
        <v>504</v>
      </c>
      <c r="B235" s="365" t="s">
        <v>505</v>
      </c>
      <c r="C235" s="372">
        <v>53</v>
      </c>
    </row>
    <row r="236" spans="1:3" s="339" customFormat="1" ht="22.5" customHeight="1">
      <c r="A236" s="358" t="s">
        <v>506</v>
      </c>
      <c r="B236" s="365" t="s">
        <v>507</v>
      </c>
      <c r="C236" s="372">
        <v>34</v>
      </c>
    </row>
    <row r="237" spans="1:3" s="339" customFormat="1" ht="22.5" customHeight="1">
      <c r="A237" s="359" t="s">
        <v>508</v>
      </c>
      <c r="B237" s="382" t="s">
        <v>509</v>
      </c>
      <c r="C237" s="357">
        <v>34</v>
      </c>
    </row>
    <row r="238" spans="1:3" s="339" customFormat="1" ht="22.5" customHeight="1">
      <c r="A238" s="373" t="s">
        <v>510</v>
      </c>
      <c r="B238" s="350" t="s">
        <v>511</v>
      </c>
      <c r="C238" s="374">
        <f>C239+C243+C247+C248+C249+C244</f>
        <v>15608</v>
      </c>
    </row>
    <row r="239" spans="1:3" s="339" customFormat="1" ht="22.5" customHeight="1">
      <c r="A239" s="358" t="s">
        <v>512</v>
      </c>
      <c r="B239" s="365" t="s">
        <v>513</v>
      </c>
      <c r="C239" s="354">
        <v>5394</v>
      </c>
    </row>
    <row r="240" spans="1:3" s="339" customFormat="1" ht="22.5" customHeight="1">
      <c r="A240" s="359" t="s">
        <v>514</v>
      </c>
      <c r="B240" s="382" t="s">
        <v>90</v>
      </c>
      <c r="C240" s="357">
        <v>249</v>
      </c>
    </row>
    <row r="241" spans="1:3" s="339" customFormat="1" ht="22.5" customHeight="1">
      <c r="A241" s="359" t="s">
        <v>515</v>
      </c>
      <c r="B241" s="382" t="s">
        <v>516</v>
      </c>
      <c r="C241" s="357">
        <v>5117</v>
      </c>
    </row>
    <row r="242" spans="1:3" s="339" customFormat="1" ht="22.5" customHeight="1">
      <c r="A242" s="359" t="s">
        <v>517</v>
      </c>
      <c r="B242" s="382" t="s">
        <v>518</v>
      </c>
      <c r="C242" s="376">
        <v>28</v>
      </c>
    </row>
    <row r="243" spans="1:3" s="339" customFormat="1" ht="22.5" customHeight="1">
      <c r="A243" s="358" t="s">
        <v>519</v>
      </c>
      <c r="B243" s="365" t="s">
        <v>520</v>
      </c>
      <c r="C243" s="393">
        <v>119</v>
      </c>
    </row>
    <row r="244" spans="1:3" s="339" customFormat="1" ht="22.5" customHeight="1">
      <c r="A244" s="358" t="s">
        <v>521</v>
      </c>
      <c r="B244" s="365" t="s">
        <v>522</v>
      </c>
      <c r="C244" s="393">
        <v>3502</v>
      </c>
    </row>
    <row r="245" spans="1:3" s="339" customFormat="1" ht="22.5" customHeight="1">
      <c r="A245" s="359" t="s">
        <v>523</v>
      </c>
      <c r="B245" s="382" t="s">
        <v>524</v>
      </c>
      <c r="C245" s="376">
        <v>3480</v>
      </c>
    </row>
    <row r="246" spans="1:3" s="339" customFormat="1" ht="22.5" customHeight="1">
      <c r="A246" s="359" t="s">
        <v>525</v>
      </c>
      <c r="B246" s="382" t="s">
        <v>526</v>
      </c>
      <c r="C246" s="376">
        <v>22</v>
      </c>
    </row>
    <row r="247" spans="1:3" s="339" customFormat="1" ht="22.5" customHeight="1">
      <c r="A247" s="358" t="s">
        <v>527</v>
      </c>
      <c r="B247" s="365" t="s">
        <v>528</v>
      </c>
      <c r="C247" s="393">
        <v>6353</v>
      </c>
    </row>
    <row r="248" spans="1:3" s="339" customFormat="1" ht="22.5" customHeight="1">
      <c r="A248" s="358" t="s">
        <v>529</v>
      </c>
      <c r="B248" s="365" t="s">
        <v>530</v>
      </c>
      <c r="C248" s="393">
        <v>200</v>
      </c>
    </row>
    <row r="249" spans="1:3" s="339" customFormat="1" ht="22.5" customHeight="1">
      <c r="A249" s="358" t="s">
        <v>531</v>
      </c>
      <c r="B249" s="365" t="s">
        <v>532</v>
      </c>
      <c r="C249" s="393">
        <v>40</v>
      </c>
    </row>
    <row r="250" spans="1:3" s="339" customFormat="1" ht="22.5" customHeight="1">
      <c r="A250" s="373" t="s">
        <v>533</v>
      </c>
      <c r="B250" s="350" t="s">
        <v>534</v>
      </c>
      <c r="C250" s="375">
        <f>C251+C264+C271+C280+C283+C285+C287</f>
        <v>15570</v>
      </c>
    </row>
    <row r="251" spans="1:3" s="339" customFormat="1" ht="22.5" customHeight="1">
      <c r="A251" s="358" t="s">
        <v>535</v>
      </c>
      <c r="B251" s="365" t="s">
        <v>536</v>
      </c>
      <c r="C251" s="354">
        <v>6086</v>
      </c>
    </row>
    <row r="252" spans="1:3" s="339" customFormat="1" ht="22.5" customHeight="1">
      <c r="A252" s="359" t="s">
        <v>537</v>
      </c>
      <c r="B252" s="382" t="s">
        <v>90</v>
      </c>
      <c r="C252" s="357">
        <v>156</v>
      </c>
    </row>
    <row r="253" spans="1:3" s="339" customFormat="1" ht="22.5" customHeight="1">
      <c r="A253" s="359" t="s">
        <v>538</v>
      </c>
      <c r="B253" s="382" t="s">
        <v>98</v>
      </c>
      <c r="C253" s="357">
        <v>56</v>
      </c>
    </row>
    <row r="254" spans="1:3" s="339" customFormat="1" ht="22.5" customHeight="1">
      <c r="A254" s="359" t="s">
        <v>539</v>
      </c>
      <c r="B254" s="382" t="s">
        <v>104</v>
      </c>
      <c r="C254" s="357">
        <v>542</v>
      </c>
    </row>
    <row r="255" spans="1:3" s="339" customFormat="1" ht="22.5" customHeight="1">
      <c r="A255" s="359" t="s">
        <v>540</v>
      </c>
      <c r="B255" s="382" t="s">
        <v>541</v>
      </c>
      <c r="C255" s="357">
        <v>45</v>
      </c>
    </row>
    <row r="256" spans="1:3" s="339" customFormat="1" ht="22.5" customHeight="1">
      <c r="A256" s="359" t="s">
        <v>542</v>
      </c>
      <c r="B256" s="382" t="s">
        <v>543</v>
      </c>
      <c r="C256" s="357">
        <v>495</v>
      </c>
    </row>
    <row r="257" spans="1:3" s="339" customFormat="1" ht="22.5" customHeight="1">
      <c r="A257" s="359" t="s">
        <v>544</v>
      </c>
      <c r="B257" s="382" t="s">
        <v>545</v>
      </c>
      <c r="C257" s="357">
        <v>34</v>
      </c>
    </row>
    <row r="258" spans="1:3" s="339" customFormat="1" ht="22.5" customHeight="1">
      <c r="A258" s="359" t="s">
        <v>546</v>
      </c>
      <c r="B258" s="382" t="s">
        <v>547</v>
      </c>
      <c r="C258" s="357">
        <v>4</v>
      </c>
    </row>
    <row r="259" spans="1:3" s="339" customFormat="1" ht="22.5" customHeight="1">
      <c r="A259" s="359" t="s">
        <v>548</v>
      </c>
      <c r="B259" s="382" t="s">
        <v>549</v>
      </c>
      <c r="C259" s="357">
        <v>2689</v>
      </c>
    </row>
    <row r="260" spans="1:3" s="339" customFormat="1" ht="22.5" customHeight="1">
      <c r="A260" s="359" t="s">
        <v>550</v>
      </c>
      <c r="B260" s="382" t="s">
        <v>551</v>
      </c>
      <c r="C260" s="357">
        <v>405</v>
      </c>
    </row>
    <row r="261" spans="1:3" s="339" customFormat="1" ht="22.5" customHeight="1">
      <c r="A261" s="359" t="s">
        <v>552</v>
      </c>
      <c r="B261" s="382" t="s">
        <v>553</v>
      </c>
      <c r="C261" s="357">
        <v>7</v>
      </c>
    </row>
    <row r="262" spans="1:3" s="339" customFormat="1" ht="22.5" customHeight="1">
      <c r="A262" s="359" t="s">
        <v>554</v>
      </c>
      <c r="B262" s="382" t="s">
        <v>555</v>
      </c>
      <c r="C262" s="357">
        <v>103</v>
      </c>
    </row>
    <row r="263" spans="1:3" s="339" customFormat="1" ht="22.5" customHeight="1">
      <c r="A263" s="359" t="s">
        <v>556</v>
      </c>
      <c r="B263" s="382" t="s">
        <v>557</v>
      </c>
      <c r="C263" s="357">
        <v>1550</v>
      </c>
    </row>
    <row r="264" spans="1:3" s="339" customFormat="1" ht="22.5" customHeight="1">
      <c r="A264" s="358" t="s">
        <v>533</v>
      </c>
      <c r="B264" s="365" t="s">
        <v>558</v>
      </c>
      <c r="C264" s="354">
        <v>1263</v>
      </c>
    </row>
    <row r="265" spans="1:3" s="339" customFormat="1" ht="22.5" customHeight="1">
      <c r="A265" s="359" t="s">
        <v>559</v>
      </c>
      <c r="B265" s="382" t="s">
        <v>90</v>
      </c>
      <c r="C265" s="357">
        <v>91</v>
      </c>
    </row>
    <row r="266" spans="1:3" s="339" customFormat="1" ht="22.5" customHeight="1">
      <c r="A266" s="359" t="s">
        <v>560</v>
      </c>
      <c r="B266" s="382" t="s">
        <v>561</v>
      </c>
      <c r="C266" s="357">
        <v>72</v>
      </c>
    </row>
    <row r="267" spans="1:3" s="339" customFormat="1" ht="22.5" customHeight="1">
      <c r="A267" s="359" t="s">
        <v>562</v>
      </c>
      <c r="B267" s="382" t="s">
        <v>563</v>
      </c>
      <c r="C267" s="357">
        <v>316</v>
      </c>
    </row>
    <row r="268" spans="1:3" s="339" customFormat="1" ht="22.5" customHeight="1">
      <c r="A268" s="359" t="s">
        <v>564</v>
      </c>
      <c r="B268" s="382" t="s">
        <v>565</v>
      </c>
      <c r="C268" s="357">
        <v>16</v>
      </c>
    </row>
    <row r="269" spans="1:3" s="339" customFormat="1" ht="22.5" customHeight="1">
      <c r="A269" s="359" t="s">
        <v>566</v>
      </c>
      <c r="B269" s="382" t="s">
        <v>567</v>
      </c>
      <c r="C269" s="357">
        <v>25</v>
      </c>
    </row>
    <row r="270" spans="1:3" s="339" customFormat="1" ht="22.5" customHeight="1">
      <c r="A270" s="359" t="s">
        <v>568</v>
      </c>
      <c r="B270" s="382" t="s">
        <v>569</v>
      </c>
      <c r="C270" s="394">
        <v>743</v>
      </c>
    </row>
    <row r="271" spans="1:3" s="339" customFormat="1" ht="22.5" customHeight="1">
      <c r="A271" s="358" t="s">
        <v>570</v>
      </c>
      <c r="B271" s="365" t="s">
        <v>571</v>
      </c>
      <c r="C271" s="360">
        <v>2828</v>
      </c>
    </row>
    <row r="272" spans="1:3" s="339" customFormat="1" ht="22.5" customHeight="1">
      <c r="A272" s="359" t="s">
        <v>572</v>
      </c>
      <c r="B272" s="382" t="s">
        <v>90</v>
      </c>
      <c r="C272" s="357">
        <v>41</v>
      </c>
    </row>
    <row r="273" spans="1:3" s="339" customFormat="1" ht="22.5" customHeight="1">
      <c r="A273" s="359" t="s">
        <v>573</v>
      </c>
      <c r="B273" s="382" t="s">
        <v>98</v>
      </c>
      <c r="C273" s="357">
        <v>1</v>
      </c>
    </row>
    <row r="274" spans="1:3" s="339" customFormat="1" ht="22.5" customHeight="1">
      <c r="A274" s="359" t="s">
        <v>574</v>
      </c>
      <c r="B274" s="382" t="s">
        <v>173</v>
      </c>
      <c r="C274" s="357">
        <v>1569</v>
      </c>
    </row>
    <row r="275" spans="1:3" s="339" customFormat="1" ht="22.5" customHeight="1">
      <c r="A275" s="359" t="s">
        <v>575</v>
      </c>
      <c r="B275" s="382" t="s">
        <v>576</v>
      </c>
      <c r="C275" s="357">
        <v>83</v>
      </c>
    </row>
    <row r="276" spans="1:3" s="339" customFormat="1" ht="22.5" customHeight="1">
      <c r="A276" s="359" t="s">
        <v>577</v>
      </c>
      <c r="B276" s="382" t="s">
        <v>578</v>
      </c>
      <c r="C276" s="357">
        <v>74</v>
      </c>
    </row>
    <row r="277" spans="1:3" s="339" customFormat="1" ht="22.5" customHeight="1">
      <c r="A277" s="359" t="s">
        <v>579</v>
      </c>
      <c r="B277" s="382" t="s">
        <v>580</v>
      </c>
      <c r="C277" s="357">
        <v>625</v>
      </c>
    </row>
    <row r="278" spans="1:3" s="339" customFormat="1" ht="22.5" customHeight="1">
      <c r="A278" s="359" t="s">
        <v>581</v>
      </c>
      <c r="B278" s="382" t="s">
        <v>582</v>
      </c>
      <c r="C278" s="357">
        <v>402</v>
      </c>
    </row>
    <row r="279" spans="1:3" s="339" customFormat="1" ht="22.5" customHeight="1">
      <c r="A279" s="359" t="s">
        <v>583</v>
      </c>
      <c r="B279" s="382" t="s">
        <v>584</v>
      </c>
      <c r="C279" s="357">
        <v>33</v>
      </c>
    </row>
    <row r="280" spans="1:3" s="339" customFormat="1" ht="22.5" customHeight="1">
      <c r="A280" s="358" t="s">
        <v>585</v>
      </c>
      <c r="B280" s="365" t="s">
        <v>586</v>
      </c>
      <c r="C280" s="377">
        <v>959</v>
      </c>
    </row>
    <row r="281" spans="1:3" s="339" customFormat="1" ht="22.5" customHeight="1">
      <c r="A281" s="359" t="s">
        <v>587</v>
      </c>
      <c r="B281" s="382" t="s">
        <v>588</v>
      </c>
      <c r="C281" s="378">
        <v>80</v>
      </c>
    </row>
    <row r="282" spans="1:3" s="339" customFormat="1" ht="22.5" customHeight="1">
      <c r="A282" s="359" t="s">
        <v>589</v>
      </c>
      <c r="B282" s="382" t="s">
        <v>590</v>
      </c>
      <c r="C282" s="357">
        <v>879</v>
      </c>
    </row>
    <row r="283" spans="1:3" s="339" customFormat="1" ht="22.5" customHeight="1">
      <c r="A283" s="358" t="s">
        <v>591</v>
      </c>
      <c r="B283" s="365" t="s">
        <v>592</v>
      </c>
      <c r="C283" s="395">
        <v>199</v>
      </c>
    </row>
    <row r="284" spans="1:3" s="339" customFormat="1" ht="22.5" customHeight="1">
      <c r="A284" s="359" t="s">
        <v>593</v>
      </c>
      <c r="B284" s="382" t="s">
        <v>594</v>
      </c>
      <c r="C284" s="357">
        <v>199</v>
      </c>
    </row>
    <row r="285" spans="1:3" s="339" customFormat="1" ht="22.5" customHeight="1">
      <c r="A285" s="358" t="s">
        <v>595</v>
      </c>
      <c r="B285" s="365" t="s">
        <v>596</v>
      </c>
      <c r="C285" s="354">
        <v>3653</v>
      </c>
    </row>
    <row r="286" spans="1:3" s="339" customFormat="1" ht="22.5" customHeight="1">
      <c r="A286" s="359" t="s">
        <v>597</v>
      </c>
      <c r="B286" s="382" t="s">
        <v>598</v>
      </c>
      <c r="C286" s="391">
        <v>3653</v>
      </c>
    </row>
    <row r="287" spans="1:3" s="339" customFormat="1" ht="22.5" customHeight="1">
      <c r="A287" s="358" t="s">
        <v>599</v>
      </c>
      <c r="B287" s="365" t="s">
        <v>600</v>
      </c>
      <c r="C287" s="392">
        <v>582</v>
      </c>
    </row>
    <row r="288" spans="1:3" s="339" customFormat="1" ht="22.5" customHeight="1">
      <c r="A288" s="359" t="s">
        <v>601</v>
      </c>
      <c r="B288" s="382" t="s">
        <v>602</v>
      </c>
      <c r="C288" s="391">
        <v>549</v>
      </c>
    </row>
    <row r="289" spans="1:3" s="339" customFormat="1" ht="22.5" customHeight="1">
      <c r="A289" s="359" t="s">
        <v>603</v>
      </c>
      <c r="B289" s="382" t="s">
        <v>604</v>
      </c>
      <c r="C289" s="391">
        <v>33</v>
      </c>
    </row>
    <row r="290" spans="1:3" s="339" customFormat="1" ht="22.5" customHeight="1">
      <c r="A290" s="373" t="s">
        <v>605</v>
      </c>
      <c r="B290" s="350" t="s">
        <v>606</v>
      </c>
      <c r="C290" s="396">
        <f>C291</f>
        <v>5194</v>
      </c>
    </row>
    <row r="291" spans="1:3" s="339" customFormat="1" ht="22.5" customHeight="1">
      <c r="A291" s="358" t="s">
        <v>607</v>
      </c>
      <c r="B291" s="365" t="s">
        <v>608</v>
      </c>
      <c r="C291" s="354">
        <v>5194</v>
      </c>
    </row>
    <row r="292" spans="1:3" s="339" customFormat="1" ht="22.5" customHeight="1">
      <c r="A292" s="359" t="s">
        <v>609</v>
      </c>
      <c r="B292" s="382" t="s">
        <v>90</v>
      </c>
      <c r="C292" s="357">
        <v>2190</v>
      </c>
    </row>
    <row r="293" spans="1:3" s="339" customFormat="1" ht="22.5" customHeight="1">
      <c r="A293" s="359" t="s">
        <v>610</v>
      </c>
      <c r="B293" s="382" t="s">
        <v>611</v>
      </c>
      <c r="C293" s="357">
        <v>2250</v>
      </c>
    </row>
    <row r="294" spans="1:3" s="339" customFormat="1" ht="22.5" customHeight="1">
      <c r="A294" s="359" t="s">
        <v>612</v>
      </c>
      <c r="B294" s="382" t="s">
        <v>613</v>
      </c>
      <c r="C294" s="357">
        <v>118</v>
      </c>
    </row>
    <row r="295" spans="1:3" s="339" customFormat="1" ht="22.5" customHeight="1">
      <c r="A295" s="359" t="s">
        <v>614</v>
      </c>
      <c r="B295" s="382" t="s">
        <v>615</v>
      </c>
      <c r="C295" s="357">
        <v>7</v>
      </c>
    </row>
    <row r="296" spans="1:3" s="339" customFormat="1" ht="22.5" customHeight="1">
      <c r="A296" s="359" t="s">
        <v>616</v>
      </c>
      <c r="B296" s="382" t="s">
        <v>617</v>
      </c>
      <c r="C296" s="357">
        <v>629</v>
      </c>
    </row>
    <row r="297" spans="1:3" s="339" customFormat="1" ht="22.5" customHeight="1">
      <c r="A297" s="373" t="s">
        <v>618</v>
      </c>
      <c r="B297" s="350" t="s">
        <v>619</v>
      </c>
      <c r="C297" s="374">
        <v>7</v>
      </c>
    </row>
    <row r="298" spans="1:3" s="339" customFormat="1" ht="22.5" customHeight="1">
      <c r="A298" s="358" t="s">
        <v>620</v>
      </c>
      <c r="B298" s="365" t="s">
        <v>621</v>
      </c>
      <c r="C298" s="360">
        <v>7</v>
      </c>
    </row>
    <row r="299" spans="1:3" s="339" customFormat="1" ht="22.5" customHeight="1">
      <c r="A299" s="359" t="s">
        <v>622</v>
      </c>
      <c r="B299" s="382" t="s">
        <v>90</v>
      </c>
      <c r="C299" s="390">
        <v>7</v>
      </c>
    </row>
    <row r="300" spans="1:3" s="339" customFormat="1" ht="22.5" customHeight="1">
      <c r="A300" s="373" t="s">
        <v>623</v>
      </c>
      <c r="B300" s="350" t="s">
        <v>624</v>
      </c>
      <c r="C300" s="396">
        <v>100</v>
      </c>
    </row>
    <row r="301" spans="1:3" s="339" customFormat="1" ht="22.5" customHeight="1">
      <c r="A301" s="358" t="s">
        <v>625</v>
      </c>
      <c r="B301" s="365" t="s">
        <v>626</v>
      </c>
      <c r="C301" s="372">
        <v>100</v>
      </c>
    </row>
    <row r="302" spans="1:3" s="339" customFormat="1" ht="22.5" customHeight="1">
      <c r="A302" s="359" t="s">
        <v>627</v>
      </c>
      <c r="B302" s="382" t="s">
        <v>628</v>
      </c>
      <c r="C302" s="357">
        <v>100</v>
      </c>
    </row>
    <row r="303" spans="1:3" s="339" customFormat="1" ht="22.5" customHeight="1">
      <c r="A303" s="373" t="s">
        <v>629</v>
      </c>
      <c r="B303" s="350" t="s">
        <v>630</v>
      </c>
      <c r="C303" s="397">
        <f>C304+C310</f>
        <v>12716</v>
      </c>
    </row>
    <row r="304" spans="1:3" s="339" customFormat="1" ht="22.5" customHeight="1">
      <c r="A304" s="358" t="s">
        <v>631</v>
      </c>
      <c r="B304" s="365" t="s">
        <v>632</v>
      </c>
      <c r="C304" s="360">
        <v>12687</v>
      </c>
    </row>
    <row r="305" spans="1:3" s="339" customFormat="1" ht="22.5" customHeight="1">
      <c r="A305" s="359" t="s">
        <v>633</v>
      </c>
      <c r="B305" s="382" t="s">
        <v>90</v>
      </c>
      <c r="C305" s="357">
        <v>1705</v>
      </c>
    </row>
    <row r="306" spans="1:3" s="339" customFormat="1" ht="22.5" customHeight="1">
      <c r="A306" s="359" t="s">
        <v>634</v>
      </c>
      <c r="B306" s="382" t="s">
        <v>635</v>
      </c>
      <c r="C306" s="357">
        <v>57</v>
      </c>
    </row>
    <row r="307" spans="1:3" s="339" customFormat="1" ht="22.5" customHeight="1">
      <c r="A307" s="359" t="s">
        <v>636</v>
      </c>
      <c r="B307" s="382" t="s">
        <v>637</v>
      </c>
      <c r="C307" s="357">
        <v>40</v>
      </c>
    </row>
    <row r="308" spans="1:3" s="339" customFormat="1" ht="22.5" customHeight="1">
      <c r="A308" s="359" t="s">
        <v>638</v>
      </c>
      <c r="B308" s="382" t="s">
        <v>639</v>
      </c>
      <c r="C308" s="357">
        <v>9876</v>
      </c>
    </row>
    <row r="309" spans="1:3" s="339" customFormat="1" ht="22.5" customHeight="1">
      <c r="A309" s="359" t="s">
        <v>640</v>
      </c>
      <c r="B309" s="382" t="s">
        <v>641</v>
      </c>
      <c r="C309" s="357">
        <v>1009</v>
      </c>
    </row>
    <row r="310" spans="1:3" s="339" customFormat="1" ht="22.5" customHeight="1">
      <c r="A310" s="358" t="s">
        <v>642</v>
      </c>
      <c r="B310" s="365" t="s">
        <v>643</v>
      </c>
      <c r="C310" s="377">
        <v>29</v>
      </c>
    </row>
    <row r="311" spans="1:3" s="339" customFormat="1" ht="22.5" customHeight="1">
      <c r="A311" s="359" t="s">
        <v>644</v>
      </c>
      <c r="B311" s="382" t="s">
        <v>90</v>
      </c>
      <c r="C311" s="378">
        <v>9</v>
      </c>
    </row>
    <row r="312" spans="1:3" s="339" customFormat="1" ht="22.5" customHeight="1">
      <c r="A312" s="359" t="s">
        <v>645</v>
      </c>
      <c r="B312" s="382" t="s">
        <v>646</v>
      </c>
      <c r="C312" s="378">
        <v>11</v>
      </c>
    </row>
    <row r="313" spans="1:3" s="339" customFormat="1" ht="22.5" customHeight="1">
      <c r="A313" s="359" t="s">
        <v>647</v>
      </c>
      <c r="B313" s="382" t="s">
        <v>648</v>
      </c>
      <c r="C313" s="357">
        <v>9</v>
      </c>
    </row>
    <row r="314" spans="1:3" s="339" customFormat="1" ht="22.5" customHeight="1">
      <c r="A314" s="373" t="s">
        <v>649</v>
      </c>
      <c r="B314" s="350" t="s">
        <v>650</v>
      </c>
      <c r="C314" s="398">
        <f>C315+C318</f>
        <v>6762</v>
      </c>
    </row>
    <row r="315" spans="1:3" s="339" customFormat="1" ht="22.5" customHeight="1">
      <c r="A315" s="358" t="s">
        <v>651</v>
      </c>
      <c r="B315" s="365" t="s">
        <v>652</v>
      </c>
      <c r="C315" s="364">
        <v>1540</v>
      </c>
    </row>
    <row r="316" spans="1:3" s="339" customFormat="1" ht="22.5" customHeight="1">
      <c r="A316" s="359" t="s">
        <v>653</v>
      </c>
      <c r="B316" s="382" t="s">
        <v>654</v>
      </c>
      <c r="C316" s="378">
        <v>1532</v>
      </c>
    </row>
    <row r="317" spans="1:3" s="339" customFormat="1" ht="22.5" customHeight="1">
      <c r="A317" s="359" t="s">
        <v>655</v>
      </c>
      <c r="B317" s="382" t="s">
        <v>656</v>
      </c>
      <c r="C317" s="357">
        <v>8</v>
      </c>
    </row>
    <row r="318" spans="1:3" s="339" customFormat="1" ht="22.5" customHeight="1">
      <c r="A318" s="358" t="s">
        <v>657</v>
      </c>
      <c r="B318" s="365" t="s">
        <v>658</v>
      </c>
      <c r="C318" s="372">
        <v>5222</v>
      </c>
    </row>
    <row r="319" spans="1:3" s="339" customFormat="1" ht="22.5" customHeight="1">
      <c r="A319" s="359" t="s">
        <v>659</v>
      </c>
      <c r="B319" s="382" t="s">
        <v>660</v>
      </c>
      <c r="C319" s="357">
        <v>5222</v>
      </c>
    </row>
    <row r="320" spans="1:3" s="339" customFormat="1" ht="22.5" customHeight="1">
      <c r="A320" s="373" t="s">
        <v>661</v>
      </c>
      <c r="B320" s="350" t="s">
        <v>662</v>
      </c>
      <c r="C320" s="374">
        <f>C321</f>
        <v>50</v>
      </c>
    </row>
    <row r="321" spans="1:3" s="339" customFormat="1" ht="22.5" customHeight="1">
      <c r="A321" s="386" t="s">
        <v>663</v>
      </c>
      <c r="B321" s="365" t="s">
        <v>664</v>
      </c>
      <c r="C321" s="354">
        <v>50</v>
      </c>
    </row>
    <row r="322" spans="1:3" s="339" customFormat="1" ht="22.5" customHeight="1">
      <c r="A322" s="386" t="s">
        <v>665</v>
      </c>
      <c r="B322" s="387" t="s">
        <v>666</v>
      </c>
      <c r="C322" s="390">
        <v>32</v>
      </c>
    </row>
    <row r="323" spans="1:3" s="339" customFormat="1" ht="22.5" customHeight="1">
      <c r="A323" s="359" t="s">
        <v>667</v>
      </c>
      <c r="B323" s="382" t="s">
        <v>104</v>
      </c>
      <c r="C323" s="399">
        <v>18</v>
      </c>
    </row>
    <row r="324" spans="1:3" s="339" customFormat="1" ht="22.5" customHeight="1">
      <c r="A324" s="373" t="s">
        <v>668</v>
      </c>
      <c r="B324" s="350" t="s">
        <v>669</v>
      </c>
      <c r="C324" s="400">
        <f>C325+C329+C332+C334</f>
        <v>1406</v>
      </c>
    </row>
    <row r="325" spans="1:3" s="339" customFormat="1" ht="22.5" customHeight="1">
      <c r="A325" s="358" t="s">
        <v>670</v>
      </c>
      <c r="B325" s="365" t="s">
        <v>671</v>
      </c>
      <c r="C325" s="401">
        <v>783</v>
      </c>
    </row>
    <row r="326" spans="1:3" s="339" customFormat="1" ht="22.5" customHeight="1">
      <c r="A326" s="359" t="s">
        <v>672</v>
      </c>
      <c r="B326" s="382" t="s">
        <v>90</v>
      </c>
      <c r="C326" s="399">
        <v>676</v>
      </c>
    </row>
    <row r="327" spans="1:3" s="339" customFormat="1" ht="22.5" customHeight="1">
      <c r="A327" s="359" t="s">
        <v>673</v>
      </c>
      <c r="B327" s="382" t="s">
        <v>674</v>
      </c>
      <c r="C327" s="399">
        <v>46</v>
      </c>
    </row>
    <row r="328" spans="1:3" s="339" customFormat="1" ht="22.5" customHeight="1">
      <c r="A328" s="359" t="s">
        <v>675</v>
      </c>
      <c r="B328" s="382" t="s">
        <v>676</v>
      </c>
      <c r="C328" s="399">
        <v>61</v>
      </c>
    </row>
    <row r="329" spans="1:3" s="339" customFormat="1" ht="22.5" customHeight="1">
      <c r="A329" s="358" t="s">
        <v>677</v>
      </c>
      <c r="B329" s="365" t="s">
        <v>678</v>
      </c>
      <c r="C329" s="401">
        <v>557</v>
      </c>
    </row>
    <row r="330" spans="1:3" s="339" customFormat="1" ht="22.5" customHeight="1">
      <c r="A330" s="359" t="s">
        <v>679</v>
      </c>
      <c r="B330" s="382" t="s">
        <v>90</v>
      </c>
      <c r="C330" s="399">
        <v>365</v>
      </c>
    </row>
    <row r="331" spans="1:3" s="339" customFormat="1" ht="22.5" customHeight="1">
      <c r="A331" s="359" t="s">
        <v>680</v>
      </c>
      <c r="B331" s="382" t="s">
        <v>681</v>
      </c>
      <c r="C331" s="399">
        <v>192</v>
      </c>
    </row>
    <row r="332" spans="1:3" s="339" customFormat="1" ht="22.5" customHeight="1">
      <c r="A332" s="358" t="s">
        <v>682</v>
      </c>
      <c r="B332" s="365" t="s">
        <v>683</v>
      </c>
      <c r="C332" s="401">
        <v>15</v>
      </c>
    </row>
    <row r="333" spans="1:3" s="339" customFormat="1" ht="22.5" customHeight="1">
      <c r="A333" s="359" t="s">
        <v>684</v>
      </c>
      <c r="B333" s="382" t="s">
        <v>685</v>
      </c>
      <c r="C333" s="399">
        <v>15</v>
      </c>
    </row>
    <row r="334" spans="1:3" s="339" customFormat="1" ht="22.5" customHeight="1">
      <c r="A334" s="358" t="s">
        <v>686</v>
      </c>
      <c r="B334" s="365" t="s">
        <v>687</v>
      </c>
      <c r="C334" s="401">
        <v>51</v>
      </c>
    </row>
    <row r="335" spans="1:3" s="339" customFormat="1" ht="22.5" customHeight="1">
      <c r="A335" s="359" t="s">
        <v>688</v>
      </c>
      <c r="B335" s="382" t="s">
        <v>689</v>
      </c>
      <c r="C335" s="399">
        <v>51</v>
      </c>
    </row>
    <row r="336" spans="1:3" s="339" customFormat="1" ht="22.5" customHeight="1">
      <c r="A336" s="373" t="s">
        <v>690</v>
      </c>
      <c r="B336" s="350" t="s">
        <v>691</v>
      </c>
      <c r="C336" s="400">
        <v>91</v>
      </c>
    </row>
    <row r="337" spans="1:3" s="339" customFormat="1" ht="22.5" customHeight="1">
      <c r="A337" s="358" t="s">
        <v>692</v>
      </c>
      <c r="B337" s="365" t="s">
        <v>693</v>
      </c>
      <c r="C337" s="401">
        <v>91</v>
      </c>
    </row>
    <row r="338" spans="1:3" s="339" customFormat="1" ht="22.5" customHeight="1">
      <c r="A338" s="359"/>
      <c r="B338" s="402" t="s">
        <v>694</v>
      </c>
      <c r="C338" s="403">
        <f>C5+C72+C94+C117+C122+C140+C192+C221+C238+C250+C290+C297+C300+C303+C314+C320+C324+C336</f>
        <v>238746</v>
      </c>
    </row>
  </sheetData>
  <sheetProtection/>
  <mergeCells count="1">
    <mergeCell ref="A2:C2"/>
  </mergeCells>
  <printOptions horizontalCentered="1"/>
  <pageMargins left="0.75" right="0.75" top="0.98" bottom="0.98" header="0.51" footer="0.51"/>
  <pageSetup horizontalDpi="600" verticalDpi="600" orientation="portrait" paperSize="9" scale="95"/>
  <legacyDrawing r:id="rId2"/>
</worksheet>
</file>

<file path=xl/worksheets/sheet4.xml><?xml version="1.0" encoding="utf-8"?>
<worksheet xmlns="http://schemas.openxmlformats.org/spreadsheetml/2006/main" xmlns:r="http://schemas.openxmlformats.org/officeDocument/2006/relationships">
  <sheetPr>
    <tabColor indexed="45"/>
  </sheetPr>
  <dimension ref="A1:C21"/>
  <sheetViews>
    <sheetView workbookViewId="0" topLeftCell="A1">
      <selection activeCell="C21" sqref="C21"/>
    </sheetView>
  </sheetViews>
  <sheetFormatPr defaultColWidth="9.00390625" defaultRowHeight="15"/>
  <cols>
    <col min="1" max="1" width="19.421875" style="138" customWidth="1"/>
    <col min="2" max="2" width="31.421875" style="138" customWidth="1"/>
    <col min="3" max="3" width="17.28125" style="139" customWidth="1"/>
    <col min="4" max="16384" width="9.00390625" style="138" customWidth="1"/>
  </cols>
  <sheetData>
    <row r="1" ht="21" customHeight="1">
      <c r="A1" s="134" t="s">
        <v>695</v>
      </c>
    </row>
    <row r="2" spans="1:3" ht="24.75" customHeight="1">
      <c r="A2" s="140" t="s">
        <v>696</v>
      </c>
      <c r="B2" s="141"/>
      <c r="C2" s="141"/>
    </row>
    <row r="3" s="134" customFormat="1" ht="24" customHeight="1">
      <c r="C3" s="142" t="s">
        <v>38</v>
      </c>
    </row>
    <row r="4" spans="1:3" ht="13.5">
      <c r="A4" s="327" t="s">
        <v>697</v>
      </c>
      <c r="B4" s="327" t="s">
        <v>698</v>
      </c>
      <c r="C4" s="328" t="s">
        <v>4</v>
      </c>
    </row>
    <row r="5" spans="1:3" ht="13.5">
      <c r="A5" s="329">
        <v>501</v>
      </c>
      <c r="B5" s="329" t="s">
        <v>699</v>
      </c>
      <c r="C5" s="330">
        <f>SUM(C6:C9)</f>
        <v>36902</v>
      </c>
    </row>
    <row r="6" spans="1:3" ht="13.5">
      <c r="A6" s="331">
        <v>50101</v>
      </c>
      <c r="B6" s="331" t="s">
        <v>700</v>
      </c>
      <c r="C6" s="332">
        <v>23472</v>
      </c>
    </row>
    <row r="7" spans="1:3" ht="13.5">
      <c r="A7" s="331">
        <v>50102</v>
      </c>
      <c r="B7" s="331" t="s">
        <v>701</v>
      </c>
      <c r="C7" s="332">
        <v>10854</v>
      </c>
    </row>
    <row r="8" spans="1:3" ht="13.5">
      <c r="A8" s="331">
        <v>50103</v>
      </c>
      <c r="B8" s="331" t="s">
        <v>702</v>
      </c>
      <c r="C8" s="332">
        <v>2576</v>
      </c>
    </row>
    <row r="9" spans="1:3" ht="13.5">
      <c r="A9" s="331">
        <v>50199</v>
      </c>
      <c r="B9" s="331" t="s">
        <v>703</v>
      </c>
      <c r="C9" s="332"/>
    </row>
    <row r="10" spans="1:3" ht="13.5">
      <c r="A10" s="333">
        <v>502</v>
      </c>
      <c r="B10" s="333" t="s">
        <v>704</v>
      </c>
      <c r="C10" s="330">
        <f>SUM(C11:C14)</f>
        <v>2114</v>
      </c>
    </row>
    <row r="11" spans="1:3" ht="13.5">
      <c r="A11" s="331">
        <v>50201</v>
      </c>
      <c r="B11" s="331" t="s">
        <v>705</v>
      </c>
      <c r="C11" s="332">
        <v>1550</v>
      </c>
    </row>
    <row r="12" spans="1:3" ht="13.5">
      <c r="A12" s="331">
        <v>50206</v>
      </c>
      <c r="B12" s="331" t="s">
        <v>706</v>
      </c>
      <c r="C12" s="332">
        <v>42</v>
      </c>
    </row>
    <row r="13" spans="1:3" ht="13.5">
      <c r="A13" s="331">
        <v>50208</v>
      </c>
      <c r="B13" s="331" t="s">
        <v>707</v>
      </c>
      <c r="C13" s="332">
        <v>467</v>
      </c>
    </row>
    <row r="14" spans="1:3" ht="13.5">
      <c r="A14" s="331">
        <v>50299</v>
      </c>
      <c r="B14" s="331" t="s">
        <v>708</v>
      </c>
      <c r="C14" s="332">
        <v>55</v>
      </c>
    </row>
    <row r="15" spans="1:3" ht="13.5">
      <c r="A15" s="333">
        <v>505</v>
      </c>
      <c r="B15" s="333" t="s">
        <v>709</v>
      </c>
      <c r="C15" s="330">
        <f>SUM(C16:C17)</f>
        <v>77571</v>
      </c>
    </row>
    <row r="16" spans="1:3" ht="13.5">
      <c r="A16" s="331">
        <v>50501</v>
      </c>
      <c r="B16" s="331" t="s">
        <v>710</v>
      </c>
      <c r="C16" s="332">
        <v>76061</v>
      </c>
    </row>
    <row r="17" spans="1:3" ht="13.5">
      <c r="A17" s="331">
        <v>50502</v>
      </c>
      <c r="B17" s="331" t="s">
        <v>711</v>
      </c>
      <c r="C17" s="332">
        <v>1510</v>
      </c>
    </row>
    <row r="18" spans="1:3" ht="13.5">
      <c r="A18" s="333">
        <v>509</v>
      </c>
      <c r="B18" s="333" t="s">
        <v>712</v>
      </c>
      <c r="C18" s="330">
        <f>SUM(C19:C20)</f>
        <v>2337</v>
      </c>
    </row>
    <row r="19" spans="1:3" ht="13.5">
      <c r="A19" s="331">
        <v>50901</v>
      </c>
      <c r="B19" s="331" t="s">
        <v>713</v>
      </c>
      <c r="C19" s="332">
        <v>489</v>
      </c>
    </row>
    <row r="20" spans="1:3" ht="13.5">
      <c r="A20" s="331">
        <v>50905</v>
      </c>
      <c r="B20" s="331" t="s">
        <v>714</v>
      </c>
      <c r="C20" s="332">
        <v>1848</v>
      </c>
    </row>
    <row r="21" spans="1:3" ht="13.5">
      <c r="A21" s="327" t="s">
        <v>35</v>
      </c>
      <c r="B21" s="327"/>
      <c r="C21" s="334">
        <f>SUM(C5,C10,C15,C18)</f>
        <v>118924</v>
      </c>
    </row>
  </sheetData>
  <sheetProtection/>
  <mergeCells count="2">
    <mergeCell ref="A2:C2"/>
    <mergeCell ref="A21:B21"/>
  </mergeCells>
  <printOptions horizontalCentered="1"/>
  <pageMargins left="0.9199999999999999" right="0.7480314960629921" top="0.9842519685039371" bottom="0.9842519685039371" header="0.5118110236220472" footer="0.5118110236220472"/>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indexed="45"/>
  </sheetPr>
  <dimension ref="A1:W28"/>
  <sheetViews>
    <sheetView workbookViewId="0" topLeftCell="A1">
      <selection activeCell="A14" sqref="A14"/>
    </sheetView>
  </sheetViews>
  <sheetFormatPr defaultColWidth="7.00390625" defaultRowHeight="15"/>
  <cols>
    <col min="1" max="2" width="20.8515625" style="188" customWidth="1"/>
    <col min="3" max="3" width="25.140625" style="188" customWidth="1"/>
    <col min="4" max="4" width="10.421875" style="185" hidden="1" customWidth="1"/>
    <col min="5" max="5" width="9.57421875" style="187" hidden="1" customWidth="1"/>
    <col min="6" max="6" width="8.140625" style="187" hidden="1" customWidth="1"/>
    <col min="7" max="7" width="9.57421875" style="73" hidden="1" customWidth="1"/>
    <col min="8" max="8" width="17.421875" style="73" hidden="1" customWidth="1"/>
    <col min="9" max="9" width="12.421875" style="74" hidden="1" customWidth="1"/>
    <col min="10" max="10" width="7.00390625" style="189" hidden="1" customWidth="1"/>
    <col min="11" max="12" width="7.00390625" style="187" hidden="1" customWidth="1"/>
    <col min="13" max="13" width="13.8515625" style="187" hidden="1" customWidth="1"/>
    <col min="14" max="14" width="7.8515625" style="187" hidden="1" customWidth="1"/>
    <col min="15" max="15" width="9.421875" style="187" hidden="1" customWidth="1"/>
    <col min="16" max="16" width="6.8515625" style="187" hidden="1" customWidth="1"/>
    <col min="17" max="17" width="9.00390625" style="187" hidden="1" customWidth="1"/>
    <col min="18" max="18" width="5.8515625" style="187" hidden="1" customWidth="1"/>
    <col min="19" max="19" width="5.28125" style="187" hidden="1" customWidth="1"/>
    <col min="20" max="20" width="6.421875" style="187" hidden="1" customWidth="1"/>
    <col min="21" max="22" width="7.00390625" style="187" hidden="1" customWidth="1"/>
    <col min="23" max="23" width="4.140625" style="187" customWidth="1"/>
    <col min="24" max="24" width="4.57421875" style="187" customWidth="1"/>
    <col min="25" max="25" width="5.28125" style="187" customWidth="1"/>
    <col min="26" max="16384" width="7.00390625" style="187" customWidth="1"/>
  </cols>
  <sheetData>
    <row r="1" spans="1:3" ht="21.75" customHeight="1">
      <c r="A1" s="2" t="s">
        <v>715</v>
      </c>
      <c r="B1" s="2"/>
      <c r="C1" s="2"/>
    </row>
    <row r="2" spans="1:9" ht="87" customHeight="1">
      <c r="A2" s="190" t="s">
        <v>716</v>
      </c>
      <c r="B2" s="191"/>
      <c r="C2" s="191"/>
      <c r="G2" s="187"/>
      <c r="H2" s="187"/>
      <c r="I2" s="187"/>
    </row>
    <row r="3" spans="3:13" ht="15">
      <c r="C3" s="326" t="s">
        <v>717</v>
      </c>
      <c r="E3" s="187">
        <v>12.11</v>
      </c>
      <c r="G3" s="187">
        <v>12.22</v>
      </c>
      <c r="H3" s="187"/>
      <c r="I3" s="187"/>
      <c r="M3" s="187">
        <v>1.2</v>
      </c>
    </row>
    <row r="4" spans="1:15" s="186" customFormat="1" ht="39.75" customHeight="1">
      <c r="A4" s="192" t="s">
        <v>718</v>
      </c>
      <c r="B4" s="201" t="s">
        <v>719</v>
      </c>
      <c r="C4" s="201" t="s">
        <v>720</v>
      </c>
      <c r="D4" s="193"/>
      <c r="G4" s="194" t="s">
        <v>721</v>
      </c>
      <c r="H4" s="194" t="s">
        <v>722</v>
      </c>
      <c r="I4" s="194" t="s">
        <v>723</v>
      </c>
      <c r="J4" s="203"/>
      <c r="M4" s="194" t="s">
        <v>721</v>
      </c>
      <c r="N4" s="204" t="s">
        <v>722</v>
      </c>
      <c r="O4" s="194" t="s">
        <v>723</v>
      </c>
    </row>
    <row r="5" spans="1:23" ht="39.75" customHeight="1">
      <c r="A5" s="325"/>
      <c r="B5" s="196"/>
      <c r="C5" s="196"/>
      <c r="D5" s="197">
        <v>105429</v>
      </c>
      <c r="E5" s="198">
        <v>595734.14</v>
      </c>
      <c r="F5" s="187">
        <f>104401+13602</f>
        <v>118003</v>
      </c>
      <c r="G5" s="73" t="s">
        <v>43</v>
      </c>
      <c r="H5" s="73" t="s">
        <v>724</v>
      </c>
      <c r="I5" s="74">
        <v>596221.15</v>
      </c>
      <c r="J5" s="189">
        <f>G5-A5</f>
        <v>201</v>
      </c>
      <c r="K5" s="200" t="e">
        <f>I5-#REF!</f>
        <v>#REF!</v>
      </c>
      <c r="L5" s="200">
        <v>75943</v>
      </c>
      <c r="M5" s="73" t="s">
        <v>43</v>
      </c>
      <c r="N5" s="73" t="s">
        <v>724</v>
      </c>
      <c r="O5" s="74">
        <v>643048.95</v>
      </c>
      <c r="P5" s="189">
        <f>M5-A5</f>
        <v>201</v>
      </c>
      <c r="Q5" s="200" t="e">
        <f>O5-#REF!</f>
        <v>#REF!</v>
      </c>
      <c r="S5" s="187">
        <v>717759</v>
      </c>
      <c r="U5" s="132" t="s">
        <v>43</v>
      </c>
      <c r="V5" s="132" t="s">
        <v>724</v>
      </c>
      <c r="W5" s="133"/>
    </row>
    <row r="6" spans="1:23" ht="39.75" customHeight="1">
      <c r="A6" s="195"/>
      <c r="B6" s="196"/>
      <c r="C6" s="196"/>
      <c r="D6" s="197"/>
      <c r="E6" s="198"/>
      <c r="K6" s="200"/>
      <c r="L6" s="200"/>
      <c r="M6" s="73"/>
      <c r="N6" s="73"/>
      <c r="O6" s="74"/>
      <c r="P6" s="189"/>
      <c r="Q6" s="200"/>
      <c r="U6" s="132"/>
      <c r="V6" s="132"/>
      <c r="W6" s="133"/>
    </row>
    <row r="7" spans="1:23" ht="39.75" customHeight="1">
      <c r="A7" s="195"/>
      <c r="B7" s="196"/>
      <c r="C7" s="196"/>
      <c r="D7" s="197"/>
      <c r="E7" s="198"/>
      <c r="K7" s="200"/>
      <c r="L7" s="200"/>
      <c r="M7" s="73"/>
      <c r="N7" s="73"/>
      <c r="O7" s="74"/>
      <c r="P7" s="189"/>
      <c r="Q7" s="200"/>
      <c r="U7" s="132"/>
      <c r="V7" s="132"/>
      <c r="W7" s="133"/>
    </row>
    <row r="8" spans="1:23" ht="39.75" customHeight="1">
      <c r="A8" s="195"/>
      <c r="B8" s="196"/>
      <c r="C8" s="196"/>
      <c r="D8" s="197"/>
      <c r="E8" s="198"/>
      <c r="K8" s="200"/>
      <c r="L8" s="200"/>
      <c r="M8" s="73"/>
      <c r="N8" s="73"/>
      <c r="O8" s="74"/>
      <c r="P8" s="189"/>
      <c r="Q8" s="200"/>
      <c r="U8" s="132"/>
      <c r="V8" s="132"/>
      <c r="W8" s="133"/>
    </row>
    <row r="9" spans="1:23" ht="39.75" customHeight="1">
      <c r="A9" s="195"/>
      <c r="B9" s="196"/>
      <c r="C9" s="196"/>
      <c r="D9" s="197"/>
      <c r="E9" s="198"/>
      <c r="K9" s="200"/>
      <c r="L9" s="200"/>
      <c r="M9" s="73"/>
      <c r="N9" s="73"/>
      <c r="O9" s="74"/>
      <c r="P9" s="189"/>
      <c r="Q9" s="200"/>
      <c r="U9" s="132"/>
      <c r="V9" s="132"/>
      <c r="W9" s="133"/>
    </row>
    <row r="10" spans="1:23" ht="39.75" customHeight="1">
      <c r="A10" s="195"/>
      <c r="B10" s="196"/>
      <c r="C10" s="196"/>
      <c r="D10" s="197"/>
      <c r="E10" s="198"/>
      <c r="K10" s="200"/>
      <c r="L10" s="200"/>
      <c r="M10" s="73"/>
      <c r="N10" s="73"/>
      <c r="O10" s="74"/>
      <c r="P10" s="189"/>
      <c r="Q10" s="200"/>
      <c r="U10" s="132"/>
      <c r="V10" s="132"/>
      <c r="W10" s="133"/>
    </row>
    <row r="11" spans="1:23" ht="39.75" customHeight="1">
      <c r="A11" s="195"/>
      <c r="B11" s="199"/>
      <c r="C11" s="199"/>
      <c r="D11" s="197"/>
      <c r="E11" s="200"/>
      <c r="K11" s="200"/>
      <c r="L11" s="200"/>
      <c r="M11" s="73"/>
      <c r="N11" s="73"/>
      <c r="O11" s="74"/>
      <c r="P11" s="189"/>
      <c r="Q11" s="200"/>
      <c r="U11" s="132"/>
      <c r="V11" s="132"/>
      <c r="W11" s="133"/>
    </row>
    <row r="12" spans="1:15" ht="39.75" customHeight="1">
      <c r="A12" s="201" t="s">
        <v>725</v>
      </c>
      <c r="B12" s="196"/>
      <c r="C12" s="196"/>
      <c r="G12" s="202">
        <f>""</f>
      </c>
      <c r="H12" s="202">
        <f>""</f>
      </c>
      <c r="I12" s="202">
        <f>""</f>
      </c>
      <c r="M12" s="202">
        <f>""</f>
      </c>
      <c r="N12" s="205">
        <f>""</f>
      </c>
      <c r="O12" s="202">
        <f>""</f>
      </c>
    </row>
    <row r="13" spans="1:23" ht="19.5" customHeight="1">
      <c r="A13" s="258" t="s">
        <v>726</v>
      </c>
      <c r="Q13" s="200"/>
      <c r="U13" s="132" t="s">
        <v>62</v>
      </c>
      <c r="V13" s="132" t="s">
        <v>63</v>
      </c>
      <c r="W13" s="133"/>
    </row>
    <row r="14" spans="17:23" ht="19.5" customHeight="1">
      <c r="Q14" s="200"/>
      <c r="U14" s="132" t="s">
        <v>65</v>
      </c>
      <c r="V14" s="132" t="s">
        <v>66</v>
      </c>
      <c r="W14" s="133"/>
    </row>
    <row r="15" spans="17:23" ht="19.5" customHeight="1">
      <c r="Q15" s="200"/>
      <c r="U15" s="132" t="s">
        <v>68</v>
      </c>
      <c r="V15" s="132" t="s">
        <v>69</v>
      </c>
      <c r="W15" s="133"/>
    </row>
    <row r="16" ht="19.5" customHeight="1">
      <c r="Q16" s="200"/>
    </row>
    <row r="17" s="187" customFormat="1" ht="19.5" customHeight="1">
      <c r="Q17" s="200"/>
    </row>
    <row r="18" s="187" customFormat="1" ht="19.5" customHeight="1">
      <c r="Q18" s="200"/>
    </row>
    <row r="19" s="187" customFormat="1" ht="19.5" customHeight="1">
      <c r="Q19" s="200"/>
    </row>
    <row r="20" s="187" customFormat="1" ht="19.5" customHeight="1">
      <c r="Q20" s="200"/>
    </row>
    <row r="21" s="187" customFormat="1" ht="19.5" customHeight="1">
      <c r="Q21" s="200"/>
    </row>
    <row r="22" s="187" customFormat="1" ht="19.5" customHeight="1">
      <c r="Q22" s="200"/>
    </row>
    <row r="23" s="187" customFormat="1" ht="19.5" customHeight="1">
      <c r="Q23" s="200"/>
    </row>
    <row r="24" s="187" customFormat="1" ht="19.5" customHeight="1">
      <c r="Q24" s="200"/>
    </row>
    <row r="25" s="187" customFormat="1" ht="19.5" customHeight="1">
      <c r="Q25" s="200"/>
    </row>
    <row r="26" s="187" customFormat="1" ht="19.5" customHeight="1">
      <c r="Q26" s="200"/>
    </row>
    <row r="27" s="187" customFormat="1" ht="19.5" customHeight="1">
      <c r="Q27" s="200"/>
    </row>
    <row r="28" s="187" customFormat="1" ht="19.5" customHeight="1">
      <c r="Q28" s="200"/>
    </row>
  </sheetData>
  <sheetProtection/>
  <mergeCells count="1">
    <mergeCell ref="A2:C2"/>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6.xml><?xml version="1.0" encoding="utf-8"?>
<worksheet xmlns="http://schemas.openxmlformats.org/spreadsheetml/2006/main" xmlns:r="http://schemas.openxmlformats.org/officeDocument/2006/relationships">
  <sheetPr>
    <tabColor indexed="14"/>
  </sheetPr>
  <dimension ref="A1:D16"/>
  <sheetViews>
    <sheetView workbookViewId="0" topLeftCell="A1">
      <selection activeCell="A16" sqref="A16"/>
    </sheetView>
  </sheetViews>
  <sheetFormatPr defaultColWidth="0" defaultRowHeight="15"/>
  <cols>
    <col min="1" max="1" width="63.421875" style="168" customWidth="1"/>
    <col min="2" max="2" width="17.8515625" style="168" customWidth="1"/>
    <col min="3" max="3" width="14.140625" style="168" customWidth="1"/>
    <col min="4" max="4" width="7.8515625" style="168" bestFit="1" customWidth="1"/>
    <col min="5" max="5" width="8.421875" style="168" hidden="1" customWidth="1"/>
    <col min="6" max="6" width="7.8515625" style="168" hidden="1" customWidth="1"/>
    <col min="7" max="254" width="7.8515625" style="168" customWidth="1"/>
    <col min="255" max="255" width="35.7109375" style="168" customWidth="1"/>
    <col min="256" max="256" width="0" style="168" hidden="1" customWidth="1"/>
  </cols>
  <sheetData>
    <row r="1" spans="1:2" ht="27" customHeight="1">
      <c r="A1" s="169" t="s">
        <v>727</v>
      </c>
      <c r="B1" s="170"/>
    </row>
    <row r="2" spans="1:4" ht="56.25" customHeight="1">
      <c r="A2" s="190" t="s">
        <v>728</v>
      </c>
      <c r="B2" s="191"/>
      <c r="C2" s="191"/>
      <c r="D2" s="191"/>
    </row>
    <row r="3" spans="1:3" s="164" customFormat="1" ht="18.75" customHeight="1">
      <c r="A3" s="173"/>
      <c r="C3" s="248" t="s">
        <v>729</v>
      </c>
    </row>
    <row r="4" spans="1:3" s="165" customFormat="1" ht="22.5" customHeight="1">
      <c r="A4" s="317" t="s">
        <v>730</v>
      </c>
      <c r="B4" s="318" t="s">
        <v>4</v>
      </c>
      <c r="C4" s="175" t="s">
        <v>731</v>
      </c>
    </row>
    <row r="5" spans="1:3" s="167" customFormat="1" ht="22.5" customHeight="1">
      <c r="A5" s="319"/>
      <c r="B5" s="320"/>
      <c r="C5" s="257"/>
    </row>
    <row r="6" spans="1:3" ht="22.5" customHeight="1">
      <c r="A6" s="319"/>
      <c r="B6" s="320"/>
      <c r="C6" s="321"/>
    </row>
    <row r="7" spans="1:3" ht="22.5" customHeight="1">
      <c r="A7" s="322"/>
      <c r="B7" s="320"/>
      <c r="C7" s="321"/>
    </row>
    <row r="8" spans="1:3" ht="22.5" customHeight="1">
      <c r="A8" s="319"/>
      <c r="B8" s="320"/>
      <c r="C8" s="321"/>
    </row>
    <row r="9" spans="1:3" ht="22.5" customHeight="1">
      <c r="A9" s="323"/>
      <c r="B9" s="320"/>
      <c r="C9" s="321"/>
    </row>
    <row r="10" spans="1:3" ht="22.5" customHeight="1">
      <c r="A10" s="323"/>
      <c r="B10" s="320"/>
      <c r="C10" s="321"/>
    </row>
    <row r="11" spans="1:3" ht="22.5" customHeight="1">
      <c r="A11" s="319"/>
      <c r="B11" s="320"/>
      <c r="C11" s="321"/>
    </row>
    <row r="12" spans="1:3" ht="22.5" customHeight="1">
      <c r="A12" s="324"/>
      <c r="B12" s="320"/>
      <c r="C12" s="321"/>
    </row>
    <row r="13" spans="1:3" ht="22.5" customHeight="1">
      <c r="A13" s="319"/>
      <c r="B13" s="320"/>
      <c r="C13" s="321"/>
    </row>
    <row r="14" spans="1:3" ht="22.5" customHeight="1">
      <c r="A14" s="319"/>
      <c r="B14" s="320"/>
      <c r="C14" s="321"/>
    </row>
    <row r="16" ht="13.5">
      <c r="A16" s="258" t="s">
        <v>732</v>
      </c>
    </row>
  </sheetData>
  <sheetProtection/>
  <mergeCells count="1">
    <mergeCell ref="A2:D2"/>
  </mergeCells>
  <printOptions horizontalCentered="1"/>
  <pageMargins left="0.7874015748031497" right="0.7480314960629921" top="1.1811023622047245" bottom="0.9842519685039371" header="0.5118110236220472" footer="0.5118110236220472"/>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indexed="45"/>
  </sheetPr>
  <dimension ref="A1:X28"/>
  <sheetViews>
    <sheetView workbookViewId="0" topLeftCell="A1">
      <selection activeCell="A1" sqref="A1"/>
    </sheetView>
  </sheetViews>
  <sheetFormatPr defaultColWidth="7.00390625" defaultRowHeight="15"/>
  <cols>
    <col min="1" max="1" width="25.00390625" style="188" customWidth="1"/>
    <col min="2" max="2" width="20.8515625" style="188" customWidth="1"/>
    <col min="3" max="3" width="10.421875" style="185" hidden="1" customWidth="1"/>
    <col min="4" max="4" width="9.57421875" style="187" hidden="1" customWidth="1"/>
    <col min="5" max="5" width="8.140625" style="187" hidden="1" customWidth="1"/>
    <col min="6" max="6" width="9.57421875" style="73" hidden="1" customWidth="1"/>
    <col min="7" max="7" width="17.421875" style="73" hidden="1" customWidth="1"/>
    <col min="8" max="8" width="12.421875" style="74" hidden="1" customWidth="1"/>
    <col min="9" max="9" width="7.00390625" style="189" hidden="1" customWidth="1"/>
    <col min="10" max="11" width="7.00390625" style="187" hidden="1" customWidth="1"/>
    <col min="12" max="12" width="13.8515625" style="187" hidden="1" customWidth="1"/>
    <col min="13" max="13" width="7.8515625" style="187" hidden="1" customWidth="1"/>
    <col min="14" max="14" width="9.421875" style="187" hidden="1" customWidth="1"/>
    <col min="15" max="15" width="6.8515625" style="187" hidden="1" customWidth="1"/>
    <col min="16" max="16" width="9.00390625" style="187" hidden="1" customWidth="1"/>
    <col min="17" max="17" width="5.8515625" style="187" hidden="1" customWidth="1"/>
    <col min="18" max="18" width="5.28125" style="187" hidden="1" customWidth="1"/>
    <col min="19" max="19" width="6.421875" style="187" hidden="1" customWidth="1"/>
    <col min="20" max="21" width="7.00390625" style="187" hidden="1" customWidth="1"/>
    <col min="22" max="22" width="10.57421875" style="187" hidden="1" customWidth="1"/>
    <col min="23" max="23" width="10.421875" style="187" hidden="1" customWidth="1"/>
    <col min="24" max="24" width="7.00390625" style="187" hidden="1" customWidth="1"/>
    <col min="25" max="16384" width="7.00390625" style="187" customWidth="1"/>
  </cols>
  <sheetData>
    <row r="1" spans="1:2" ht="21.75" customHeight="1">
      <c r="A1" s="2" t="s">
        <v>733</v>
      </c>
      <c r="B1" s="2"/>
    </row>
    <row r="2" spans="1:8" ht="91.5" customHeight="1">
      <c r="A2" s="190" t="s">
        <v>734</v>
      </c>
      <c r="B2" s="191"/>
      <c r="F2" s="187"/>
      <c r="G2" s="187"/>
      <c r="H2" s="187"/>
    </row>
    <row r="3" spans="2:12" ht="15">
      <c r="B3" s="174" t="s">
        <v>729</v>
      </c>
      <c r="D3" s="187">
        <v>12.11</v>
      </c>
      <c r="F3" s="187">
        <v>12.22</v>
      </c>
      <c r="G3" s="187"/>
      <c r="H3" s="187"/>
      <c r="L3" s="187">
        <v>1.2</v>
      </c>
    </row>
    <row r="4" spans="1:14" s="186" customFormat="1" ht="39.75" customHeight="1">
      <c r="A4" s="192" t="s">
        <v>718</v>
      </c>
      <c r="B4" s="192" t="s">
        <v>735</v>
      </c>
      <c r="C4" s="193"/>
      <c r="F4" s="194" t="s">
        <v>721</v>
      </c>
      <c r="G4" s="194" t="s">
        <v>722</v>
      </c>
      <c r="H4" s="194" t="s">
        <v>723</v>
      </c>
      <c r="I4" s="203"/>
      <c r="L4" s="194" t="s">
        <v>721</v>
      </c>
      <c r="M4" s="204" t="s">
        <v>722</v>
      </c>
      <c r="N4" s="194" t="s">
        <v>723</v>
      </c>
    </row>
    <row r="5" spans="1:24" ht="39.75" customHeight="1">
      <c r="A5" s="325"/>
      <c r="B5" s="196"/>
      <c r="C5" s="197">
        <v>105429</v>
      </c>
      <c r="D5" s="198">
        <v>595734.14</v>
      </c>
      <c r="E5" s="187">
        <f>104401+13602</f>
        <v>118003</v>
      </c>
      <c r="F5" s="73" t="s">
        <v>43</v>
      </c>
      <c r="G5" s="73" t="s">
        <v>724</v>
      </c>
      <c r="H5" s="74">
        <v>596221.15</v>
      </c>
      <c r="I5" s="189">
        <f>F5-A5</f>
        <v>201</v>
      </c>
      <c r="J5" s="200" t="e">
        <f>H5-#REF!</f>
        <v>#REF!</v>
      </c>
      <c r="K5" s="200">
        <v>75943</v>
      </c>
      <c r="L5" s="73" t="s">
        <v>43</v>
      </c>
      <c r="M5" s="73" t="s">
        <v>724</v>
      </c>
      <c r="N5" s="74">
        <v>643048.95</v>
      </c>
      <c r="O5" s="189">
        <f>L5-A5</f>
        <v>201</v>
      </c>
      <c r="P5" s="200" t="e">
        <f>N5-#REF!</f>
        <v>#REF!</v>
      </c>
      <c r="R5" s="187">
        <v>717759</v>
      </c>
      <c r="T5" s="132" t="s">
        <v>43</v>
      </c>
      <c r="U5" s="132" t="s">
        <v>724</v>
      </c>
      <c r="V5" s="133">
        <v>659380.53</v>
      </c>
      <c r="W5" s="187" t="e">
        <f>#REF!-V5</f>
        <v>#REF!</v>
      </c>
      <c r="X5" s="187">
        <f>T5-A5</f>
        <v>201</v>
      </c>
    </row>
    <row r="6" spans="1:22" ht="39.75" customHeight="1">
      <c r="A6" s="195"/>
      <c r="B6" s="196"/>
      <c r="C6" s="197"/>
      <c r="D6" s="198"/>
      <c r="J6" s="200"/>
      <c r="K6" s="200"/>
      <c r="L6" s="73"/>
      <c r="M6" s="73"/>
      <c r="N6" s="74"/>
      <c r="O6" s="189"/>
      <c r="P6" s="200"/>
      <c r="T6" s="132"/>
      <c r="U6" s="132"/>
      <c r="V6" s="133"/>
    </row>
    <row r="7" spans="1:22" ht="39.75" customHeight="1">
      <c r="A7" s="195"/>
      <c r="B7" s="196"/>
      <c r="C7" s="197"/>
      <c r="D7" s="198"/>
      <c r="J7" s="200"/>
      <c r="K7" s="200"/>
      <c r="L7" s="73"/>
      <c r="M7" s="73"/>
      <c r="N7" s="74"/>
      <c r="O7" s="189"/>
      <c r="P7" s="200"/>
      <c r="T7" s="132"/>
      <c r="U7" s="132"/>
      <c r="V7" s="133"/>
    </row>
    <row r="8" spans="1:22" ht="39.75" customHeight="1">
      <c r="A8" s="195"/>
      <c r="B8" s="196"/>
      <c r="C8" s="197"/>
      <c r="D8" s="198"/>
      <c r="J8" s="200"/>
      <c r="K8" s="200"/>
      <c r="L8" s="73"/>
      <c r="M8" s="73"/>
      <c r="N8" s="74"/>
      <c r="O8" s="189"/>
      <c r="P8" s="200"/>
      <c r="T8" s="132"/>
      <c r="U8" s="132"/>
      <c r="V8" s="133"/>
    </row>
    <row r="9" spans="1:22" ht="39.75" customHeight="1">
      <c r="A9" s="195"/>
      <c r="B9" s="196"/>
      <c r="C9" s="197"/>
      <c r="D9" s="198"/>
      <c r="J9" s="200"/>
      <c r="K9" s="200"/>
      <c r="L9" s="73"/>
      <c r="M9" s="73"/>
      <c r="N9" s="74"/>
      <c r="O9" s="189"/>
      <c r="P9" s="200"/>
      <c r="T9" s="132"/>
      <c r="U9" s="132"/>
      <c r="V9" s="133"/>
    </row>
    <row r="10" spans="1:22" ht="39.75" customHeight="1">
      <c r="A10" s="195"/>
      <c r="B10" s="196"/>
      <c r="C10" s="197"/>
      <c r="D10" s="198"/>
      <c r="J10" s="200"/>
      <c r="K10" s="200"/>
      <c r="L10" s="73"/>
      <c r="M10" s="73"/>
      <c r="N10" s="74"/>
      <c r="O10" s="189"/>
      <c r="P10" s="200"/>
      <c r="T10" s="132"/>
      <c r="U10" s="132"/>
      <c r="V10" s="133"/>
    </row>
    <row r="11" spans="1:22" ht="39.75" customHeight="1">
      <c r="A11" s="195"/>
      <c r="B11" s="199"/>
      <c r="C11" s="197"/>
      <c r="D11" s="200"/>
      <c r="J11" s="200"/>
      <c r="K11" s="200"/>
      <c r="L11" s="73"/>
      <c r="M11" s="73"/>
      <c r="N11" s="74"/>
      <c r="O11" s="189"/>
      <c r="P11" s="200"/>
      <c r="T11" s="132"/>
      <c r="U11" s="132"/>
      <c r="V11" s="133"/>
    </row>
    <row r="12" spans="1:23" ht="39.75" customHeight="1">
      <c r="A12" s="201" t="s">
        <v>725</v>
      </c>
      <c r="B12" s="196"/>
      <c r="F12" s="202">
        <f>""</f>
      </c>
      <c r="G12" s="202">
        <f>""</f>
      </c>
      <c r="H12" s="202">
        <f>""</f>
      </c>
      <c r="L12" s="202">
        <f>""</f>
      </c>
      <c r="M12" s="205">
        <f>""</f>
      </c>
      <c r="N12" s="202">
        <f>""</f>
      </c>
      <c r="V12" s="206" t="e">
        <f>V13+#REF!+#REF!+#REF!+#REF!+#REF!+#REF!+#REF!+#REF!+#REF!+#REF!+#REF!+#REF!+#REF!+#REF!+#REF!+#REF!+#REF!+#REF!+#REF!+#REF!</f>
        <v>#REF!</v>
      </c>
      <c r="W12" s="206" t="e">
        <f>W13+#REF!+#REF!+#REF!+#REF!+#REF!+#REF!+#REF!+#REF!+#REF!+#REF!+#REF!+#REF!+#REF!+#REF!+#REF!+#REF!+#REF!+#REF!+#REF!+#REF!</f>
        <v>#REF!</v>
      </c>
    </row>
    <row r="13" spans="1:24" ht="19.5" customHeight="1">
      <c r="A13" s="258" t="s">
        <v>736</v>
      </c>
      <c r="P13" s="200"/>
      <c r="T13" s="132" t="s">
        <v>62</v>
      </c>
      <c r="U13" s="132" t="s">
        <v>63</v>
      </c>
      <c r="V13" s="133">
        <v>19998</v>
      </c>
      <c r="W13" s="187" t="e">
        <f>#REF!-V13</f>
        <v>#REF!</v>
      </c>
      <c r="X13" s="187" t="e">
        <f>T13-A13</f>
        <v>#VALUE!</v>
      </c>
    </row>
    <row r="14" spans="16:24" ht="19.5" customHeight="1">
      <c r="P14" s="200"/>
      <c r="T14" s="132" t="s">
        <v>65</v>
      </c>
      <c r="U14" s="132" t="s">
        <v>66</v>
      </c>
      <c r="V14" s="133">
        <v>19998</v>
      </c>
      <c r="W14" s="187" t="e">
        <f>#REF!-V14</f>
        <v>#REF!</v>
      </c>
      <c r="X14" s="187">
        <f>T14-A14</f>
        <v>23203</v>
      </c>
    </row>
    <row r="15" spans="16:24" ht="19.5" customHeight="1">
      <c r="P15" s="200"/>
      <c r="T15" s="132" t="s">
        <v>68</v>
      </c>
      <c r="U15" s="132" t="s">
        <v>69</v>
      </c>
      <c r="V15" s="133">
        <v>19998</v>
      </c>
      <c r="W15" s="187" t="e">
        <f>#REF!-V15</f>
        <v>#REF!</v>
      </c>
      <c r="X15" s="187">
        <f>T15-A15</f>
        <v>2320301</v>
      </c>
    </row>
    <row r="16" ht="19.5" customHeight="1">
      <c r="P16" s="200"/>
    </row>
    <row r="17" s="187" customFormat="1" ht="19.5" customHeight="1">
      <c r="P17" s="200"/>
    </row>
    <row r="18" s="187" customFormat="1" ht="19.5" customHeight="1">
      <c r="P18" s="200"/>
    </row>
    <row r="19" s="187" customFormat="1" ht="19.5" customHeight="1">
      <c r="P19" s="200"/>
    </row>
    <row r="20" s="187" customFormat="1" ht="19.5" customHeight="1">
      <c r="P20" s="200"/>
    </row>
    <row r="21" s="187" customFormat="1" ht="19.5" customHeight="1">
      <c r="P21" s="200"/>
    </row>
    <row r="22" s="187" customFormat="1" ht="19.5" customHeight="1">
      <c r="P22" s="200"/>
    </row>
    <row r="23" s="187" customFormat="1" ht="19.5" customHeight="1">
      <c r="P23" s="200"/>
    </row>
    <row r="24" s="187" customFormat="1" ht="19.5" customHeight="1">
      <c r="P24" s="200"/>
    </row>
    <row r="25" s="187" customFormat="1" ht="19.5" customHeight="1">
      <c r="P25" s="200"/>
    </row>
    <row r="26" s="187" customFormat="1" ht="19.5" customHeight="1">
      <c r="P26" s="200"/>
    </row>
    <row r="27" s="187" customFormat="1" ht="19.5" customHeight="1">
      <c r="P27" s="200"/>
    </row>
    <row r="28" s="187" customFormat="1" ht="19.5" customHeight="1">
      <c r="P28" s="200"/>
    </row>
  </sheetData>
  <sheetProtection/>
  <mergeCells count="1">
    <mergeCell ref="A2:B2"/>
  </mergeCells>
  <printOptions horizontalCentered="1"/>
  <pageMargins left="0.7480314960629921" right="0.7480314960629921" top="0.9842519685039371" bottom="0.9842519685039371" header="0.5118110236220472" footer="0.5118110236220472"/>
  <pageSetup horizontalDpi="600" verticalDpi="600" orientation="portrait" paperSize="9" scale="95"/>
</worksheet>
</file>

<file path=xl/worksheets/sheet8.xml><?xml version="1.0" encoding="utf-8"?>
<worksheet xmlns="http://schemas.openxmlformats.org/spreadsheetml/2006/main" xmlns:r="http://schemas.openxmlformats.org/officeDocument/2006/relationships">
  <sheetPr>
    <tabColor indexed="14"/>
  </sheetPr>
  <dimension ref="A1:D16"/>
  <sheetViews>
    <sheetView workbookViewId="0" topLeftCell="A1">
      <selection activeCell="A1" sqref="A1"/>
    </sheetView>
  </sheetViews>
  <sheetFormatPr defaultColWidth="0" defaultRowHeight="15"/>
  <cols>
    <col min="1" max="1" width="63.421875" style="168" customWidth="1"/>
    <col min="2" max="2" width="17.8515625" style="168" customWidth="1"/>
    <col min="3" max="3" width="14.140625" style="168" customWidth="1"/>
    <col min="4" max="4" width="7.8515625" style="168" bestFit="1" customWidth="1"/>
    <col min="5" max="5" width="8.421875" style="168" hidden="1" customWidth="1"/>
    <col min="6" max="6" width="7.8515625" style="168" hidden="1" customWidth="1"/>
    <col min="7" max="254" width="7.8515625" style="168" customWidth="1"/>
    <col min="255" max="255" width="35.7109375" style="168" customWidth="1"/>
    <col min="256" max="256" width="0" style="168" hidden="1" customWidth="1"/>
  </cols>
  <sheetData>
    <row r="1" spans="1:2" ht="27" customHeight="1">
      <c r="A1" s="169" t="s">
        <v>737</v>
      </c>
      <c r="B1" s="170"/>
    </row>
    <row r="2" spans="1:4" ht="56.25" customHeight="1">
      <c r="A2" s="190" t="s">
        <v>738</v>
      </c>
      <c r="B2" s="191"/>
      <c r="C2" s="191"/>
      <c r="D2" s="191"/>
    </row>
    <row r="3" spans="1:3" s="164" customFormat="1" ht="18.75" customHeight="1">
      <c r="A3" s="173"/>
      <c r="C3" s="248" t="s">
        <v>729</v>
      </c>
    </row>
    <row r="4" spans="1:3" s="165" customFormat="1" ht="22.5" customHeight="1">
      <c r="A4" s="317" t="s">
        <v>730</v>
      </c>
      <c r="B4" s="318" t="s">
        <v>4</v>
      </c>
      <c r="C4" s="175" t="s">
        <v>731</v>
      </c>
    </row>
    <row r="5" spans="1:3" s="167" customFormat="1" ht="22.5" customHeight="1">
      <c r="A5" s="319"/>
      <c r="B5" s="320"/>
      <c r="C5" s="257"/>
    </row>
    <row r="6" spans="1:3" ht="22.5" customHeight="1">
      <c r="A6" s="319"/>
      <c r="B6" s="320"/>
      <c r="C6" s="321"/>
    </row>
    <row r="7" spans="1:3" ht="22.5" customHeight="1">
      <c r="A7" s="322"/>
      <c r="B7" s="320"/>
      <c r="C7" s="321"/>
    </row>
    <row r="8" spans="1:3" ht="22.5" customHeight="1">
      <c r="A8" s="319"/>
      <c r="B8" s="320"/>
      <c r="C8" s="321"/>
    </row>
    <row r="9" spans="1:3" ht="22.5" customHeight="1">
      <c r="A9" s="323"/>
      <c r="B9" s="320"/>
      <c r="C9" s="321"/>
    </row>
    <row r="10" spans="1:3" ht="22.5" customHeight="1">
      <c r="A10" s="323"/>
      <c r="B10" s="320"/>
      <c r="C10" s="321"/>
    </row>
    <row r="11" spans="1:3" ht="22.5" customHeight="1">
      <c r="A11" s="319"/>
      <c r="B11" s="320"/>
      <c r="C11" s="321"/>
    </row>
    <row r="12" spans="1:3" ht="22.5" customHeight="1">
      <c r="A12" s="324"/>
      <c r="B12" s="320"/>
      <c r="C12" s="321"/>
    </row>
    <row r="13" spans="1:3" ht="22.5" customHeight="1">
      <c r="A13" s="319"/>
      <c r="B13" s="320"/>
      <c r="C13" s="321"/>
    </row>
    <row r="14" spans="1:3" ht="22.5" customHeight="1">
      <c r="A14" s="319"/>
      <c r="B14" s="320"/>
      <c r="C14" s="321"/>
    </row>
    <row r="16" ht="13.5">
      <c r="A16" s="258" t="s">
        <v>739</v>
      </c>
    </row>
  </sheetData>
  <sheetProtection/>
  <mergeCells count="1">
    <mergeCell ref="A2:D2"/>
  </mergeCells>
  <printOptions horizontalCentered="1"/>
  <pageMargins left="0.7874015748031497" right="0.7480314960629921" top="1.1811023622047245" bottom="0.9842519685039371" header="0.5118110236220472" footer="0.5118110236220472"/>
  <pageSetup horizontalDpi="600" verticalDpi="600" orientation="portrait" paperSize="9"/>
</worksheet>
</file>

<file path=xl/worksheets/sheet9.xml><?xml version="1.0" encoding="utf-8"?>
<worksheet xmlns="http://schemas.openxmlformats.org/spreadsheetml/2006/main" xmlns:r="http://schemas.openxmlformats.org/officeDocument/2006/relationships">
  <sheetPr>
    <tabColor indexed="45"/>
  </sheetPr>
  <dimension ref="A1:B14"/>
  <sheetViews>
    <sheetView workbookViewId="0" topLeftCell="A1">
      <selection activeCell="A1" sqref="A1"/>
    </sheetView>
  </sheetViews>
  <sheetFormatPr defaultColWidth="9.00390625" defaultRowHeight="15"/>
  <cols>
    <col min="1" max="1" width="41.57421875" style="138" customWidth="1"/>
    <col min="2" max="2" width="27.00390625" style="139" customWidth="1"/>
    <col min="3" max="16384" width="9.00390625" style="138" customWidth="1"/>
  </cols>
  <sheetData>
    <row r="1" ht="26.25" customHeight="1">
      <c r="A1" s="134" t="s">
        <v>740</v>
      </c>
    </row>
    <row r="2" spans="1:2" ht="24.75" customHeight="1">
      <c r="A2" s="310" t="s">
        <v>741</v>
      </c>
      <c r="B2" s="310"/>
    </row>
    <row r="3" s="134" customFormat="1" ht="24" customHeight="1">
      <c r="B3" s="311" t="s">
        <v>717</v>
      </c>
    </row>
    <row r="4" spans="1:2" s="135" customFormat="1" ht="22.5" customHeight="1">
      <c r="A4" s="243" t="s">
        <v>742</v>
      </c>
      <c r="B4" s="143" t="s">
        <v>87</v>
      </c>
    </row>
    <row r="5" spans="1:2" s="135" customFormat="1" ht="22.5" customHeight="1">
      <c r="A5" s="312" t="s">
        <v>743</v>
      </c>
      <c r="B5" s="143">
        <v>134496</v>
      </c>
    </row>
    <row r="6" spans="1:2" s="242" customFormat="1" ht="22.5" customHeight="1">
      <c r="A6" s="245" t="s">
        <v>744</v>
      </c>
      <c r="B6" s="313">
        <v>3750</v>
      </c>
    </row>
    <row r="7" spans="1:2" s="134" customFormat="1" ht="22.5" customHeight="1">
      <c r="A7" s="314" t="s">
        <v>745</v>
      </c>
      <c r="B7" s="315">
        <v>250</v>
      </c>
    </row>
    <row r="8" spans="1:2" s="134" customFormat="1" ht="22.5" customHeight="1">
      <c r="A8" s="316" t="s">
        <v>746</v>
      </c>
      <c r="B8" s="315">
        <v>127876</v>
      </c>
    </row>
    <row r="9" spans="1:2" s="134" customFormat="1" ht="22.5" customHeight="1">
      <c r="A9" s="316" t="s">
        <v>747</v>
      </c>
      <c r="B9" s="315">
        <v>150</v>
      </c>
    </row>
    <row r="10" spans="1:2" s="134" customFormat="1" ht="22.5" customHeight="1">
      <c r="A10" s="316" t="s">
        <v>748</v>
      </c>
      <c r="B10" s="315">
        <v>2150</v>
      </c>
    </row>
    <row r="11" spans="1:2" s="134" customFormat="1" ht="22.5" customHeight="1">
      <c r="A11" s="316" t="s">
        <v>749</v>
      </c>
      <c r="B11" s="315">
        <v>320</v>
      </c>
    </row>
    <row r="12" spans="1:2" s="134" customFormat="1" ht="22.5" customHeight="1">
      <c r="A12" s="312" t="s">
        <v>32</v>
      </c>
      <c r="B12" s="315">
        <v>500</v>
      </c>
    </row>
    <row r="13" spans="1:2" s="134" customFormat="1" ht="22.5" customHeight="1">
      <c r="A13" s="312" t="s">
        <v>33</v>
      </c>
      <c r="B13" s="315">
        <v>51395</v>
      </c>
    </row>
    <row r="14" spans="1:2" s="135" customFormat="1" ht="22.5" customHeight="1">
      <c r="A14" s="162" t="s">
        <v>725</v>
      </c>
      <c r="B14" s="143">
        <f>SUM(B6:B13)</f>
        <v>186391</v>
      </c>
    </row>
  </sheetData>
  <sheetProtection/>
  <mergeCells count="1">
    <mergeCell ref="A2:B2"/>
  </mergeCells>
  <printOptions horizontalCentered="1"/>
  <pageMargins left="0.9055118110236221" right="0.7480314960629921" top="0.9842519685039371" bottom="0.9842519685039371" header="0.5118110236220472" footer="0.5118110236220472"/>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2006-09-16T00:00:00Z</dcterms:created>
  <dcterms:modified xsi:type="dcterms:W3CDTF">2023-05-30T02:23:11Z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AAF0ED48ED2D4EB28454B9CB4098DD0A</vt:lpwstr>
  </property>
  <property fmtid="{D5CDD505-2E9C-101B-9397-08002B2CF9AE}" pid="4" name="KSOProductBuildV">
    <vt:lpwstr>2052-11.8.2.10972</vt:lpwstr>
  </property>
</Properties>
</file>